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" yWindow="24" windowWidth="17220" windowHeight="9552" activeTab="0"/>
  </bookViews>
  <sheets>
    <sheet name="ride" sheetId="1" r:id="rId1"/>
    <sheet name="log" sheetId="2" r:id="rId2"/>
  </sheets>
  <definedNames>
    <definedName name="_538XX8Z14GCC06350_MBB_2016_04_121" localSheetId="1">'log'!$A$1:$L$3725</definedName>
    <definedName name="_538XX8Z14GCC06350_MBB_2016_04_121_1" localSheetId="1">'log'!$A$1:$L$3725</definedName>
    <definedName name="_538XX8Z14GCC06350_MBB_2016_12_12" localSheetId="1">'log'!$A$1:$L$7790</definedName>
    <definedName name="entry">'ride'!$J:$J</definedName>
    <definedName name="MotAmps">'ride'!$P:$P</definedName>
    <definedName name="MotRPM">'ride'!$R:$R</definedName>
    <definedName name="MotTemp">'ride'!$Q:$Q</definedName>
    <definedName name="Odo">'ride'!$O:$O</definedName>
    <definedName name="odo_start">'ride'!$N$10</definedName>
    <definedName name="riding">'ride'!$K:$K</definedName>
    <definedName name="rpm">'ride'!$H:$H</definedName>
    <definedName name="SOC">'ride'!$N:$N</definedName>
    <definedName name="start_time">'ride'!$N$9</definedName>
    <definedName name="test">'ride'!$H$13:$H$41</definedName>
  </definedNames>
  <calcPr fullCalcOnLoad="1"/>
</workbook>
</file>

<file path=xl/sharedStrings.xml><?xml version="1.0" encoding="utf-8"?>
<sst xmlns="http://schemas.openxmlformats.org/spreadsheetml/2006/main" count="2764" uniqueCount="1338">
  <si>
    <t xml:space="preserve"> 00052     10/27/2016 08:45:46   INFO:  Enabling Calex 1200W Charger 1</t>
  </si>
  <si>
    <t xml:space="preserve"> 00053     10/27/2016 08:45:46   INFO:  Enabling External Chg 0 Charger 2</t>
  </si>
  <si>
    <t xml:space="preserve"> 00054     10/27/2016 08:45:46   INFO:  Enabling External Chg 1 Charger 3</t>
  </si>
  <si>
    <t xml:space="preserve"> 00055     10/27/2016 08:45:51   Charging                   PackTemp: h 24C</t>
  </si>
  <si>
    <t xml:space="preserve"> Vpack:105.500V</t>
  </si>
  <si>
    <t xml:space="preserve"> 00056     10/27/2016 08:55:51   Charging                   PackTemp: h 24C</t>
  </si>
  <si>
    <t xml:space="preserve"> Vpack:107.908V</t>
  </si>
  <si>
    <t xml:space="preserve"> 00057     10/27/2016 09:05:51   Charging                   PackTemp: h 24C</t>
  </si>
  <si>
    <t xml:space="preserve"> Vpack:109.037V</t>
  </si>
  <si>
    <t xml:space="preserve"> 00058     10/27/2016 09:15:51   Charging                   PackTemp: h 25C</t>
  </si>
  <si>
    <t xml:space="preserve"> Vpack:110.122V</t>
  </si>
  <si>
    <t xml:space="preserve"> 00059     10/27/2016 09:25:51   Charging                   PackTemp: h 25C</t>
  </si>
  <si>
    <t xml:space="preserve"> Vpack:111.204V</t>
  </si>
  <si>
    <t xml:space="preserve"> 00060     10/27/2016 09:35:51   Charging                   PackTemp: h 25C</t>
  </si>
  <si>
    <t xml:space="preserve"> Vpack:112.189V</t>
  </si>
  <si>
    <t xml:space="preserve"> 00061     10/27/2016 09:45:51   Charging                   PackTemp: h 25C</t>
  </si>
  <si>
    <t xml:space="preserve"> Vpack:113.263V</t>
  </si>
  <si>
    <t xml:space="preserve"> 00062     10/27/2016 09:55:51   Charging                   PackTemp: h 25C</t>
  </si>
  <si>
    <t xml:space="preserve"> Vpack:114.462V</t>
  </si>
  <si>
    <t xml:space="preserve"> 00063     10/27/2016 10:05:51   Charging                   PackTemp: h 26C</t>
  </si>
  <si>
    <t xml:space="preserve"> Vpack:115.702V</t>
  </si>
  <si>
    <t xml:space="preserve"> 00064     10/27/2016 10:15:51   Charging                   PackTemp: h 26C</t>
  </si>
  <si>
    <t xml:space="preserve"> Vpack:116.956V</t>
  </si>
  <si>
    <t xml:space="preserve"> 00065     10/27/2016 10:20:52   Entering Charge Standby Mode</t>
  </si>
  <si>
    <t xml:space="preserve"> 00066     10/27/2016 10:20:52   INFO:  Disabling Calex 720W Charger 0</t>
  </si>
  <si>
    <t xml:space="preserve"> 00067     10/27/2016 10:20:52   INFO:  Disabling Calex 1200W Charger 1</t>
  </si>
  <si>
    <t xml:space="preserve"> 00068     10/27/2016 10:20:52   INFO:  Disabling External Chg 0 Charger 2</t>
  </si>
  <si>
    <t xml:space="preserve"> 00069     10/27/2016 10:20:52   INFO:  Disabling External Chg 1 Charger 3</t>
  </si>
  <si>
    <t xml:space="preserve"> 00070     10/27/2016 10:20:56   Module 00 Opening Contactor  vmod:   0.000V</t>
  </si>
  <si>
    <t xml:space="preserve"> 00071     10/27/2016 10:20:56   Module 01 Opening Contactor  vmod: 117.102V</t>
  </si>
  <si>
    <t xml:space="preserve"> 00072     10/27/2016 10:20:57   Sevcon Turned Off</t>
  </si>
  <si>
    <t xml:space="preserve"> 00073     10/27/2016 10:20:57   DEBUG: Module 01 Contactor is now Open</t>
  </si>
  <si>
    <t xml:space="preserve"> 00074     10/27/2016 10:30:49   Calex 720W Charger 0 Disconnected </t>
  </si>
  <si>
    <t xml:space="preserve"> 00075     10/27/2016 10:30:49   Calex 1200W Charger 1 Disconnected </t>
  </si>
  <si>
    <t xml:space="preserve"> 00076                       0   DEBUG: Reset: Power-On</t>
  </si>
  <si>
    <t xml:space="preserve"> 00077                       0   Power On                   Key Switch</t>
  </si>
  <si>
    <t xml:space="preserve"> 00078                       0   Key On </t>
  </si>
  <si>
    <t xml:space="preserve"> 00079                       0   DEBUG: Module scheme changed from None mode to Stopped mode</t>
  </si>
  <si>
    <t xml:space="preserve"> 00080                       0   Module 00 Opening Contactor  vmod:   0.000V</t>
  </si>
  <si>
    <t xml:space="preserve"> 00081                       0   Module 01 Opening Contactor  vmod:   0.000V</t>
  </si>
  <si>
    <t xml:space="preserve"> 00082                       0   DEBUG: Module scheme changed from Stopped mode to Running mode</t>
  </si>
  <si>
    <t xml:space="preserve"> 00083                       0   DEBUG: Module scheme changed from Running mode to Stopped mode</t>
  </si>
  <si>
    <t xml:space="preserve"> 00084                       1   Module 01 CAN Link Up</t>
  </si>
  <si>
    <t xml:space="preserve"> 00085                       1   Module 01 Registered       serial: 16sg2840</t>
  </si>
  <si>
    <t xml:space="preserve"> 00086     10/27/2016 14:21:45   Sevcon Turned On</t>
  </si>
  <si>
    <t xml:space="preserve"> 00087     10/27/2016 14:21:46   Sevcon CAN Link Up</t>
  </si>
  <si>
    <t xml:space="preserve"> 00088     10/27/2016 14:21:47   DEBUG: Sevcon Contactor Drive ON.</t>
  </si>
  <si>
    <t xml:space="preserve"> 00089     10/27/2016 14:21:47   Module 01 Closing Contactor  vmod: 116.377V</t>
  </si>
  <si>
    <t xml:space="preserve"> maxsys: 116.332V</t>
  </si>
  <si>
    <t xml:space="preserve"> minsys: 116.332V</t>
  </si>
  <si>
    <t xml:space="preserve"> 00090     10/27/2016 14:21:47   DEBUG: Module 01 Contactor is now Closed</t>
  </si>
  <si>
    <t xml:space="preserve"> 00091     10/27/2016 14:21:47   INFO:  Enabling External Chg 0 Charger 2</t>
  </si>
  <si>
    <t xml:space="preserve"> 00092     10/27/2016 14:21:47   INFO:  Enabling External Chg 1 Charger 3</t>
  </si>
  <si>
    <t xml:space="preserve"> 00093     10/27/2016 14:21:54   DEBUG: Module scheme changed from Stopped mode to Running mode</t>
  </si>
  <si>
    <t xml:space="preserve"> 00094     10/27/2016 14:21:54   DEBUG: Module mode Change Does Not Require Disconnect</t>
  </si>
  <si>
    <t xml:space="preserve"> 00095     10/27/2016 14:21:54   Riding                     PackTemp: h 24C</t>
  </si>
  <si>
    <t xml:space="preserve"> Vpack:116.356V</t>
  </si>
  <si>
    <t xml:space="preserve"> 00096     10/27/2016 14:22:01   ABS SILA reporting an error</t>
  </si>
  <si>
    <t xml:space="preserve"> 00097     10/27/2016 14:22:54   Riding                     PackTemp: h 24C</t>
  </si>
  <si>
    <t xml:space="preserve"> Vpack:116.215V</t>
  </si>
  <si>
    <t xml:space="preserve"> 00098     10/27/2016 14:23:54   Riding                     PackTemp: h 24C</t>
  </si>
  <si>
    <t xml:space="preserve"> Vpack:116.055V</t>
  </si>
  <si>
    <t xml:space="preserve"> MotRPM:  32</t>
  </si>
  <si>
    <t xml:space="preserve"> Odo: 1804km</t>
  </si>
  <si>
    <t xml:space="preserve"> 00099     10/27/2016 14:24:54   Riding                     PackTemp: h 24C</t>
  </si>
  <si>
    <t xml:space="preserve"> Vpack:116.109V</t>
  </si>
  <si>
    <t xml:space="preserve"> MotRPM: 187</t>
  </si>
  <si>
    <t xml:space="preserve"> 00100     10/27/2016 14:25:54   Riding                     PackTemp: h 24C</t>
  </si>
  <si>
    <t xml:space="preserve"> Vpack:116.012V</t>
  </si>
  <si>
    <t xml:space="preserve"> MotRPM: 581</t>
  </si>
  <si>
    <t xml:space="preserve"> 00101     10/27/2016 14:26:54   Riding                     PackTemp: h 24C</t>
  </si>
  <si>
    <t xml:space="preserve"> Vpack:115.980V</t>
  </si>
  <si>
    <t xml:space="preserve"> 00102     10/27/2016 14:27:54   Riding                     PackTemp: h 24C</t>
  </si>
  <si>
    <t xml:space="preserve"> Vpack:115.968V</t>
  </si>
  <si>
    <t xml:space="preserve"> MotRPM: 232</t>
  </si>
  <si>
    <t xml:space="preserve"> 00103     10/27/2016 14:28:44   Power Off                  Key Switch</t>
  </si>
  <si>
    <t xml:space="preserve"> 00104     10/27/2016 14:28:44   Sevcon Turned Off</t>
  </si>
  <si>
    <t xml:space="preserve"> 00105     10/27/2016 14:28:44   Module 00 Opening Contactor  vmod:   0.000V</t>
  </si>
  <si>
    <t xml:space="preserve"> 00106     10/27/2016 14:28:44   Module 01 Opening Contactor  vmod: 115.976V</t>
  </si>
  <si>
    <t xml:space="preserve"> 00107     10/27/2016 14:28:45   INFO:  Disabling External Chg 0 Charger 2</t>
  </si>
  <si>
    <t xml:space="preserve"> 00108     10/27/2016 14:28:45   INFO:  Disabling External Chg 1 Charger 3</t>
  </si>
  <si>
    <t xml:space="preserve"> 00109                       0   DEBUG: Reset: Power-On</t>
  </si>
  <si>
    <t xml:space="preserve"> 00110                       0   Power On                   Key Switch</t>
  </si>
  <si>
    <t xml:space="preserve"> 00111                       0   Key On </t>
  </si>
  <si>
    <t xml:space="preserve"> 00112                       0   DEBUG: Module scheme changed from None mode to Stopped mode</t>
  </si>
  <si>
    <t xml:space="preserve"> 00113                       0   Module 00 Opening Contactor  vmod:   0.000V</t>
  </si>
  <si>
    <t xml:space="preserve"> 00114                       0   Module 01 Opening Contactor  vmod:   0.000V</t>
  </si>
  <si>
    <t xml:space="preserve"> 00115                       0   DEBUG: Module scheme changed from Stopped mode to Running mode</t>
  </si>
  <si>
    <t xml:space="preserve"> 00116                       0   DEBUG: Module scheme changed from Running mode to Stopped mode</t>
  </si>
  <si>
    <t xml:space="preserve"> 00117                       1   Module 01 CAN Link Up</t>
  </si>
  <si>
    <t xml:space="preserve"> 00118                       1   Module 01 Registered       serial: 16sg2618</t>
  </si>
  <si>
    <t xml:space="preserve">  vmod: 110.633V</t>
  </si>
  <si>
    <t xml:space="preserve"> 00119     10/27/2016 13:50:54   Sevcon Turned On</t>
  </si>
  <si>
    <t xml:space="preserve"> 00120     10/27/2016 13:50:55   Sevcon CAN Link Up</t>
  </si>
  <si>
    <t xml:space="preserve"> 00121     10/27/2016 13:50:55   DEBUG: Sevcon Contactor Drive ON.</t>
  </si>
  <si>
    <t xml:space="preserve"> 00122     10/27/2016 13:50:55   Module 01 Closing Contactor  vmod: 110.618V</t>
  </si>
  <si>
    <t xml:space="preserve"> maxsys: 110.615V</t>
  </si>
  <si>
    <t xml:space="preserve"> minsys: 110.615V</t>
  </si>
  <si>
    <t xml:space="preserve"> vcap: 98.437V</t>
  </si>
  <si>
    <t xml:space="preserve"> 00123     10/27/2016 13:50:56   DEBUG: Module 01 Contactor is now Closed</t>
  </si>
  <si>
    <t xml:space="preserve"> 00124     10/27/2016 13:50:56   INFO:  Enabling External Chg 0 Charger 2</t>
  </si>
  <si>
    <t xml:space="preserve"> 00125     10/27/2016 13:50:56   INFO:  Enabling External Chg 1 Charger 3</t>
  </si>
  <si>
    <t xml:space="preserve"> 00126     10/27/2016 13:50:58   Power Off                  Key Switch</t>
  </si>
  <si>
    <t xml:space="preserve"> 00127     10/27/2016 13:50:58   Sevcon Turned Off</t>
  </si>
  <si>
    <t xml:space="preserve"> 00128     10/27/2016 13:50:58   Module 00 Opening Contactor  vmod:   0.000V</t>
  </si>
  <si>
    <t xml:space="preserve"> 00129     10/27/2016 13:50:58   Module 01 Opening Contactor  vmod: 110.609V</t>
  </si>
  <si>
    <t xml:space="preserve"> 00130     10/27/2016 13:50:58   Key Off</t>
  </si>
  <si>
    <t xml:space="preserve"> 00131     10/27/2016 13:50:59   INFO:  Disabling External Chg 0 Charger 2</t>
  </si>
  <si>
    <t xml:space="preserve"> 00132     10/27/2016 13:50:59   INFO:  Disabling External Chg 1 Charger 3</t>
  </si>
  <si>
    <t xml:space="preserve"> 00133                       0   DEBUG: Reset: Power-On</t>
  </si>
  <si>
    <t xml:space="preserve"> 00134                       0   Power On                   Onboard Charger</t>
  </si>
  <si>
    <t xml:space="preserve"> 00135                       0   Calex 720W Charger 0 Connected    </t>
  </si>
  <si>
    <t xml:space="preserve"> 00136                       0   Calex 1200W Charger 1 Connected    </t>
  </si>
  <si>
    <t xml:space="preserve"> 00137                       0   DEBUG: Module scheme changed from None mode to Charging mode</t>
  </si>
  <si>
    <t xml:space="preserve"> 00138                       0   Module 00 Opening Contactor  vmod:   0.000V</t>
  </si>
  <si>
    <t xml:space="preserve"> 00139                       0   Module 01 Opening Contactor  vmod:   0.000V</t>
  </si>
  <si>
    <t xml:space="preserve"> 00140                       0   Module 01 CAN Link Up</t>
  </si>
  <si>
    <t xml:space="preserve"> 00141                       0   Module 01 Registered       serial: 16sg2618</t>
  </si>
  <si>
    <t xml:space="preserve">  vmod: 110.681V</t>
  </si>
  <si>
    <t xml:space="preserve"> 00142     10/27/2016 14:05:55   Module 01 CAN Link Down</t>
  </si>
  <si>
    <t xml:space="preserve"> 00143     10/27/2016 14:05:55   Module 01 CAN Link Up</t>
  </si>
  <si>
    <t xml:space="preserve"> 00144     10/27/2016 14:05:56   Sevcon Turned On</t>
  </si>
  <si>
    <t xml:space="preserve"> 00145     10/27/2016 14:05:57   Sevcon CAN Link Up</t>
  </si>
  <si>
    <t xml:space="preserve"> 00146     10/27/2016 14:05:57   DEBUG: Sevcon Contactor Drive ON.</t>
  </si>
  <si>
    <t xml:space="preserve"> 00147     10/27/2016 14:05:57   Module 01 Closing Contactor  vmod: 110.638V</t>
  </si>
  <si>
    <t xml:space="preserve"> maxsys: 110.624V</t>
  </si>
  <si>
    <t xml:space="preserve"> minsys: 110.624V</t>
  </si>
  <si>
    <t xml:space="preserve"> vcap: 98.562V</t>
  </si>
  <si>
    <t xml:space="preserve"> 00148     10/27/2016 14:05:58   DEBUG: Module 01 Contactor is now Closed</t>
  </si>
  <si>
    <t xml:space="preserve"> 00149     10/27/2016 14:05:58   INFO:  Enabling Calex 720W Charger 0</t>
  </si>
  <si>
    <t xml:space="preserve"> 00150     10/27/2016 14:05:58   INFO:  Enabling Calex 1200W Charger 1</t>
  </si>
  <si>
    <t xml:space="preserve"> 00151     10/27/2016 14:05:58   INFO:  Enabling External Chg 0 Charger 2</t>
  </si>
  <si>
    <t xml:space="preserve"> 00152     10/27/2016 14:05:58   INFO:  Enabling External Chg 1 Charger 3</t>
  </si>
  <si>
    <t xml:space="preserve"> 00153     10/27/2016 14:06:05   Charging                   PackTemp: h 21C</t>
  </si>
  <si>
    <t xml:space="preserve"> Vpack:111.179V</t>
  </si>
  <si>
    <t xml:space="preserve"> 00154     10/27/2016 14:16:05   Charging                   PackTemp: h 22C</t>
  </si>
  <si>
    <t xml:space="preserve"> Vpack:112.707V</t>
  </si>
  <si>
    <t xml:space="preserve"> 00155     10/27/2016 14:26:05   Charging                   PackTemp: h 22C</t>
  </si>
  <si>
    <t xml:space="preserve"> Vpack:113.801V</t>
  </si>
  <si>
    <t xml:space="preserve"> 00156     10/27/2016 14:36:05   Charging                   PackTemp: h 22C</t>
  </si>
  <si>
    <t xml:space="preserve"> Vpack:115.022V</t>
  </si>
  <si>
    <t xml:space="preserve"> 00157     10/27/2016 14:46:05   Charging                   PackTemp: h 23C</t>
  </si>
  <si>
    <t xml:space="preserve"> Vpack:116.238V</t>
  </si>
  <si>
    <t xml:space="preserve"> 00158     10/27/2016 14:56:05   Charging                   PackTemp: h 23C</t>
  </si>
  <si>
    <t xml:space="preserve"> Vpack:117.370V</t>
  </si>
  <si>
    <t xml:space="preserve"> 00159     10/27/2016 14:56:25   Entering Charge Standby Mode</t>
  </si>
  <si>
    <t xml:space="preserve"> 00160     10/27/2016 14:56:25   INFO:  Disabling Calex 720W Charger 0</t>
  </si>
  <si>
    <t xml:space="preserve"> 00161     10/27/2016 14:56:25   INFO:  Disabling Calex 1200W Charger 1</t>
  </si>
  <si>
    <t xml:space="preserve"> 00162     10/27/2016 14:56:25   INFO:  Disabling External Chg 0 Charger 2</t>
  </si>
  <si>
    <t xml:space="preserve"> 00163     10/27/2016 14:56:25   INFO:  Disabling External Chg 1 Charger 3</t>
  </si>
  <si>
    <t xml:space="preserve"> 00164     10/27/2016 14:56:30   Module 00 Opening Contactor  vmod:   0.000V</t>
  </si>
  <si>
    <t xml:space="preserve"> 00165     10/27/2016 14:56:30   Module 01 Opening Contactor  vmod: 117.060V</t>
  </si>
  <si>
    <t xml:space="preserve"> 00166     10/27/2016 14:56:30   Sevcon Turned Off</t>
  </si>
  <si>
    <t xml:space="preserve"> 00167     10/27/2016 14:56:31   DEBUG: Module 01 Contactor is now Open</t>
  </si>
  <si>
    <t xml:space="preserve"> 00168     10/28/2016 05:40:03   Calex 720W Charger 0 Disconnected </t>
  </si>
  <si>
    <t xml:space="preserve"> 00169     10/28/2016 05:40:03   Calex 1200W Charger 1 Disconnected </t>
  </si>
  <si>
    <t xml:space="preserve"> 00170                       0   DEBUG: Reset: Power-On</t>
  </si>
  <si>
    <t xml:space="preserve"> 00171                       0   Power On                   Key Switch</t>
  </si>
  <si>
    <t xml:space="preserve"> 00172                       0   Key On </t>
  </si>
  <si>
    <t xml:space="preserve"> 00173                       0   DEBUG: Module scheme changed from None mode to Stopped mode</t>
  </si>
  <si>
    <t xml:space="preserve"> 00174                       0   Module 00 Opening Contactor  vmod:   0.000V</t>
  </si>
  <si>
    <t xml:space="preserve"> 00175                       0   Module 01 Opening Contactor  vmod:   0.000V</t>
  </si>
  <si>
    <t xml:space="preserve"> 00176                       0   DEBUG: Module scheme changed from Stopped mode to Running mode</t>
  </si>
  <si>
    <t xml:space="preserve"> 00177                       0   Module 01 CAN Link Up</t>
  </si>
  <si>
    <t xml:space="preserve"> 00178                       0   Module 01 Registered       serial: 16sg2618</t>
  </si>
  <si>
    <t xml:space="preserve">  vmod: 115.596V</t>
  </si>
  <si>
    <t xml:space="preserve"> 00179     10/28/2016 05:41:10   DEBUG: Module scheme changed from Running mode to Stopped mode</t>
  </si>
  <si>
    <t xml:space="preserve"> 00180     10/28/2016 05:41:11   Sevcon Turned On</t>
  </si>
  <si>
    <t xml:space="preserve"> 00181     10/28/2016 05:41:12   Sevcon CAN Link Up</t>
  </si>
  <si>
    <t xml:space="preserve"> 00182     10/28/2016 05:41:12   DEBUG: Sevcon Contactor Drive ON.</t>
  </si>
  <si>
    <t xml:space="preserve"> 00183     10/28/2016 05:41:12   Module 01 Closing Contactor  vmod: 115.583V</t>
  </si>
  <si>
    <t xml:space="preserve"> maxsys: 115.594V</t>
  </si>
  <si>
    <t xml:space="preserve"> minsys: 115.594V</t>
  </si>
  <si>
    <t xml:space="preserve"> 00184     10/28/2016 05:41:12   DEBUG: Module 01 Contactor is now Closed</t>
  </si>
  <si>
    <t xml:space="preserve"> 00185     10/28/2016 05:41:12   INFO:  Enabling External Chg 0 Charger 2</t>
  </si>
  <si>
    <t xml:space="preserve"> 00186     10/28/2016 05:41:12   INFO:  Enabling External Chg 1 Charger 3</t>
  </si>
  <si>
    <t xml:space="preserve"> 00187     10/28/2016 05:41:13   DEBUG: Module scheme changed from Stopped mode to Running mode</t>
  </si>
  <si>
    <t xml:space="preserve"> 00188     10/28/2016 05:41:13   DEBUG: Module mode Change Does Not Require Disconnect</t>
  </si>
  <si>
    <t xml:space="preserve"> 00189     10/28/2016 05:41:19   Riding                     PackTemp: h 13C</t>
  </si>
  <si>
    <t xml:space="preserve"> Vpack:113.005V</t>
  </si>
  <si>
    <t xml:space="preserve"> MotRPM: 762</t>
  </si>
  <si>
    <t xml:space="preserve"> 00190     10/28/2016 05:41:20   ABS SILA reporting an error</t>
  </si>
  <si>
    <t xml:space="preserve"> 00191     10/28/2016 05:42:19   Riding                     PackTemp: h 14C</t>
  </si>
  <si>
    <t xml:space="preserve"> Vpack:111.745V</t>
  </si>
  <si>
    <t xml:space="preserve"> BattAmps:  17</t>
  </si>
  <si>
    <t xml:space="preserve"> MotRPM:1581</t>
  </si>
  <si>
    <t xml:space="preserve"> Odo: 1805km</t>
  </si>
  <si>
    <t xml:space="preserve"> 00192     10/28/2016 05:42:38   DEBUG: Module scheme changed from Running mode to Stopped mode</t>
  </si>
  <si>
    <t xml:space="preserve"> 00193     10/28/2016 05:42:38   DEBUG: Module mode Change Does Not Require Disconnect</t>
  </si>
  <si>
    <t xml:space="preserve"> 00194     10/28/2016 05:42:43   Power Off                  Key Switch</t>
  </si>
  <si>
    <t xml:space="preserve"> 00195     10/28/2016 05:42:43   Sevcon Turned Off</t>
  </si>
  <si>
    <t xml:space="preserve"> 00196     10/28/2016 05:42:43   Module 00 Opening Contactor  vmod:   0.000V</t>
  </si>
  <si>
    <t xml:space="preserve"> 00197     10/28/2016 05:42:43   Module 01 Opening Contactor  vmod: 114.013V</t>
  </si>
  <si>
    <t xml:space="preserve"> 00198     10/28/2016 05:42:43   INFO:  Disabling External Chg 0 Charger 2</t>
  </si>
  <si>
    <t xml:space="preserve"> 00199     10/28/2016 05:42:43   INFO:  Disabling External Chg 1 Charger 3</t>
  </si>
  <si>
    <t xml:space="preserve"> 00200                       0   DEBUG: Reset: Power-On</t>
  </si>
  <si>
    <t xml:space="preserve"> 00201                       0   Power On                   Key Switch</t>
  </si>
  <si>
    <t xml:space="preserve"> 00202                       0   Key On </t>
  </si>
  <si>
    <t xml:space="preserve"> 00203                       0   DEBUG: Module scheme changed from None mode to Stopped mode</t>
  </si>
  <si>
    <t xml:space="preserve"> 00204                       0   Module 00 Opening Contactor  vmod:   0.000V</t>
  </si>
  <si>
    <t xml:space="preserve"> 00205                       0   Module 01 Opening Contactor  vmod:   0.000V</t>
  </si>
  <si>
    <t xml:space="preserve"> 00206                       0   DEBUG: Module scheme changed from Stopped mode to Running mode</t>
  </si>
  <si>
    <t xml:space="preserve"> 00207                       1   Module 01 CAN Link Up</t>
  </si>
  <si>
    <t xml:space="preserve"> 00208                       1   Module 01 Registered       serial: 16sg2618</t>
  </si>
  <si>
    <t xml:space="preserve">  vmod: 115.007V</t>
  </si>
  <si>
    <t xml:space="preserve"> 00209     10/28/2016 09:01:05   Sevcon Turned On</t>
  </si>
  <si>
    <t xml:space="preserve"> 00210     10/28/2016 09:01:06   Sevcon CAN Link Up</t>
  </si>
  <si>
    <t xml:space="preserve"> 00211     10/28/2016 09:01:06   DEBUG: Sevcon Contactor Drive ON.</t>
  </si>
  <si>
    <t xml:space="preserve"> 00212     10/28/2016 09:01:06   Precharge Decay Too Steep. Restarting Sevcon.</t>
  </si>
  <si>
    <t xml:space="preserve"> 00213     10/28/2016 09:01:06   Sevcon Turned Off</t>
  </si>
  <si>
    <t xml:space="preserve"> 00214     10/28/2016 09:01:08   Sevcon Turned On</t>
  </si>
  <si>
    <t xml:space="preserve"> 00215     10/28/2016 09:01:08   Sevcon CAN Link Down</t>
  </si>
  <si>
    <t xml:space="preserve"> 00216     10/28/2016 09:01:09   Sevcon CAN Link Up</t>
  </si>
  <si>
    <t xml:space="preserve"> 00217     10/28/2016 09:01:09   DEBUG: Sevcon Contactor Drive OFF</t>
  </si>
  <si>
    <t xml:space="preserve"> 00218     10/28/2016 09:01:10   DEBUG: Sevcon Contactor Drive ON.</t>
  </si>
  <si>
    <t xml:space="preserve"> 00219     10/28/2016 09:01:10   Module 01 Closing Contactor  vmod: 114.988V</t>
  </si>
  <si>
    <t xml:space="preserve"> maxsys: 114.964V</t>
  </si>
  <si>
    <t xml:space="preserve"> minsys: 114.964V</t>
  </si>
  <si>
    <t xml:space="preserve"> 00220     10/28/2016 09:01:10   0x02 0x47 0x07</t>
  </si>
  <si>
    <t xml:space="preserve"> 00221     10/28/2016 09:01:10   DEBUG: Module 01 Contactor is now Closed</t>
  </si>
  <si>
    <t xml:space="preserve"> 00222     10/28/2016 09:01:10   INFO:  Enabling External Chg 0 Charger 2</t>
  </si>
  <si>
    <t xml:space="preserve"> 00223     10/28/2016 09:01:10   INFO:  Enabling External Chg 1 Charger 3</t>
  </si>
  <si>
    <t xml:space="preserve"> 00224     10/28/2016 09:01:14   Riding                     PackTemp: h 19C</t>
  </si>
  <si>
    <t xml:space="preserve"> Vpack:114.169V</t>
  </si>
  <si>
    <t xml:space="preserve"> MotAmps: 105</t>
  </si>
  <si>
    <t xml:space="preserve"> AmbTemp:  24C</t>
  </si>
  <si>
    <t xml:space="preserve"> MotRPM: 252</t>
  </si>
  <si>
    <t xml:space="preserve"> 00225     10/28/2016 09:01:17   ABS SILA reporting an error</t>
  </si>
  <si>
    <t xml:space="preserve"> 00226     10/28/2016 09:02:14   Riding                     PackTemp: h 19C</t>
  </si>
  <si>
    <t xml:space="preserve"> Vpack:106.023V</t>
  </si>
  <si>
    <t xml:space="preserve"> MotAmps: 193</t>
  </si>
  <si>
    <t xml:space="preserve"> BattAmps: 100</t>
  </si>
  <si>
    <t xml:space="preserve"> MotRPM:1800</t>
  </si>
  <si>
    <t xml:space="preserve"> Odo: 1806km</t>
  </si>
  <si>
    <t xml:space="preserve"> 00227     10/28/2016 09:02:31   DEBUG: Module scheme changed from Running mode to Stopped mode</t>
  </si>
  <si>
    <t xml:space="preserve"> 00228     10/28/2016 09:02:31   DEBUG: Module mode Change Does Not Require Disconnect</t>
  </si>
  <si>
    <t xml:space="preserve"> 00229     10/28/2016 09:02:37   Power Off                  Key Switch</t>
  </si>
  <si>
    <t xml:space="preserve"> 00230     10/28/2016 09:02:37   Sevcon Turned Off</t>
  </si>
  <si>
    <t xml:space="preserve"> 00231     10/28/2016 09:02:37   Module 00 Opening Contactor  vmod:   0.000V</t>
  </si>
  <si>
    <t xml:space="preserve"> 00232     10/28/2016 09:02:37   Module 01 Opening Contactor  vmod: 114.140V</t>
  </si>
  <si>
    <t xml:space="preserve"> 00233     10/28/2016 09:02:37   INFO:  Disabling External Chg 0 Charger 2</t>
  </si>
  <si>
    <t xml:space="preserve"> 00234     10/28/2016 09:02:37   INFO:  Disabling External Chg 1 Charger 3</t>
  </si>
  <si>
    <t xml:space="preserve"> 00235                       0   DEBUG: Reset: Power-On</t>
  </si>
  <si>
    <t xml:space="preserve"> 00236                       0   Power On                   Key Switch</t>
  </si>
  <si>
    <t xml:space="preserve"> 00237                       0   Key On </t>
  </si>
  <si>
    <t xml:space="preserve"> 00238                       0   DEBUG: Module scheme changed from None mode to Stopped mode</t>
  </si>
  <si>
    <t xml:space="preserve"> 00239                       0   Module 00 Opening Contactor  vmod:   0.000V</t>
  </si>
  <si>
    <t xml:space="preserve"> 00240                       0   Module 01 Opening Contactor  vmod:   0.000V</t>
  </si>
  <si>
    <t xml:space="preserve"> 00241                       0   DEBUG: Module scheme changed from Stopped mode to Running mode</t>
  </si>
  <si>
    <t xml:space="preserve"> 00242                       1   Module 01 CAN Link Up</t>
  </si>
  <si>
    <t xml:space="preserve"> 00243                       1   Module 01 Registered       serial: 16sg2618</t>
  </si>
  <si>
    <t xml:space="preserve">  vmod: 114.625V</t>
  </si>
  <si>
    <t xml:space="preserve"> 00244     10/28/2016 11:08:30   Sevcon Turned On</t>
  </si>
  <si>
    <t xml:space="preserve"> 00245     10/28/2016 11:08:31   CAN1 BIT0 error. count=1</t>
  </si>
  <si>
    <t xml:space="preserve"> 00246     10/28/2016 11:08:31   Sevcon CAN Link Up</t>
  </si>
  <si>
    <t xml:space="preserve"> 00247     10/28/2016 11:08:32   DEBUG: Sevcon Contactor Drive ON.</t>
  </si>
  <si>
    <t xml:space="preserve"> 00248     10/28/2016 11:08:32   Module 01 Closing Contactor  vmod: 114.611V</t>
  </si>
  <si>
    <t xml:space="preserve"> maxsys: 114.609V</t>
  </si>
  <si>
    <t xml:space="preserve"> minsys: 114.609V</t>
  </si>
  <si>
    <t xml:space="preserve"> 00249     10/28/2016 11:08:32   DEBUG: Module 01 Contactor is now Closed</t>
  </si>
  <si>
    <t xml:space="preserve"> 00250     10/28/2016 11:08:32   INFO:  Enabling External Chg 0 Charger 2</t>
  </si>
  <si>
    <t xml:space="preserve"> 00251     10/28/2016 11:08:32   INFO:  Enabling External Chg 1 Charger 3</t>
  </si>
  <si>
    <t xml:space="preserve"> 00252     10/28/2016 11:08:39   Riding                     PackTemp: h 21C</t>
  </si>
  <si>
    <t xml:space="preserve"> Vpack:113.349V</t>
  </si>
  <si>
    <t xml:space="preserve"> MotRPM: 649</t>
  </si>
  <si>
    <t xml:space="preserve"> 00253     10/28/2016 11:08:39   ABS SILA reporting an error</t>
  </si>
  <si>
    <t xml:space="preserve"> 00254     10/28/2016 11:09:39   Riding                     PackTemp: h 22C</t>
  </si>
  <si>
    <t xml:space="preserve"> Vpack:109.919V</t>
  </si>
  <si>
    <t xml:space="preserve"> MotAmps:  92</t>
  </si>
  <si>
    <t xml:space="preserve"> MotRPM:1687</t>
  </si>
  <si>
    <t xml:space="preserve"> 00255     10/28/2016 11:09:57   DEBUG: Module scheme changed from Running mode to Stopped mode</t>
  </si>
  <si>
    <t xml:space="preserve"> 00256     10/28/2016 11:09:57   DEBUG: Module mode Change Does Not Require Disconnect</t>
  </si>
  <si>
    <t xml:space="preserve"> 00257     10/28/2016 11:10:00   Power Off                  Key Switch</t>
  </si>
  <si>
    <t xml:space="preserve"> 00258     10/28/2016 11:10:00   Sevcon Turned Off</t>
  </si>
  <si>
    <t xml:space="preserve"> 00259     10/28/2016 11:10:00   Module 00 Opening Contactor  vmod:   0.000V</t>
  </si>
  <si>
    <t xml:space="preserve"> 00260     10/28/2016 11:10:00   Module 01 Opening Contactor  vmod: 113.341V</t>
  </si>
  <si>
    <t xml:space="preserve"> 00261     10/28/2016 11:10:00   INFO:  Disabling External Chg 0 Charger 2</t>
  </si>
  <si>
    <t xml:space="preserve"> 00262     10/28/2016 11:10:01   INFO:  Disabling External Chg 1 Charger 3</t>
  </si>
  <si>
    <t xml:space="preserve"> 00263                       0   DEBUG: Reset: Power-On</t>
  </si>
  <si>
    <t xml:space="preserve"> 00264                       0   Power On                   Key Switch</t>
  </si>
  <si>
    <t xml:space="preserve"> 00265                       0   Key On </t>
  </si>
  <si>
    <t xml:space="preserve"> 00266                       0   DEBUG: Module scheme changed from None mode to Stopped mode</t>
  </si>
  <si>
    <t xml:space="preserve"> 00267                       0   Module 00 Opening Contactor  vmod:   0.000V</t>
  </si>
  <si>
    <t xml:space="preserve"> 00268                       0   Module 01 Opening Contactor  vmod:   0.000V</t>
  </si>
  <si>
    <t xml:space="preserve"> 00269                       0   DEBUG: Module scheme changed from Stopped mode to Running mode</t>
  </si>
  <si>
    <t xml:space="preserve"> 00270                       0   DEBUG: Module scheme changed from Running mode to Stopped mode</t>
  </si>
  <si>
    <t xml:space="preserve"> 00271                       1   Module 01 CAN Link Up</t>
  </si>
  <si>
    <t xml:space="preserve"> 00272                       1   Module 01 Registered       serial: 16sg2618</t>
  </si>
  <si>
    <t xml:space="preserve">  vmod: 114.079V</t>
  </si>
  <si>
    <t xml:space="preserve"> 00273     10/28/2016 12:32:11   Sevcon Turned On</t>
  </si>
  <si>
    <t xml:space="preserve"> 00274     10/28/2016 12:32:12   Sevcon CAN Link Up</t>
  </si>
  <si>
    <t xml:space="preserve"> 00275     10/28/2016 12:32:13   DEBUG: Sevcon Contactor Drive ON.</t>
  </si>
  <si>
    <t xml:space="preserve"> 00276     10/28/2016 12:32:13   Module 01 Closing Contactor  vmod: 114.060V</t>
  </si>
  <si>
    <t xml:space="preserve"> maxsys: 114.078V</t>
  </si>
  <si>
    <t xml:space="preserve"> minsys: 114.078V</t>
  </si>
  <si>
    <t xml:space="preserve"> 00277     10/28/2016 12:32:13   DEBUG: Module 01 Contactor is now Closed</t>
  </si>
  <si>
    <t xml:space="preserve"> 00278     10/28/2016 12:32:13   INFO:  Enabling External Chg 0 Charger 2</t>
  </si>
  <si>
    <t xml:space="preserve"> 00279     10/28/2016 12:32:13   INFO:  Enabling External Chg 1 Charger 3</t>
  </si>
  <si>
    <t xml:space="preserve"> 00280     10/28/2016 12:32:14   DEBUG: Module scheme changed from Stopped mode to Running mode</t>
  </si>
  <si>
    <t xml:space="preserve"> 00281     10/28/2016 12:32:14   DEBUG: Module mode Change Does Not Require Disconnect</t>
  </si>
  <si>
    <t xml:space="preserve"> 00282     10/28/2016 12:32:20   Riding                     PackTemp: h 25C</t>
  </si>
  <si>
    <t xml:space="preserve"> Vpack:112.503V</t>
  </si>
  <si>
    <t xml:space="preserve"> AmbTemp:  29C</t>
  </si>
  <si>
    <t xml:space="preserve"> MotRPM: 997</t>
  </si>
  <si>
    <t xml:space="preserve"> Odo: 1807km</t>
  </si>
  <si>
    <t xml:space="preserve"> 00283     10/28/2016 12:32:20   ABS SILA reporting an error</t>
  </si>
  <si>
    <t xml:space="preserve"> 00284     10/28/2016 12:33:20   Riding                     PackTemp: h 26C</t>
  </si>
  <si>
    <t xml:space="preserve"> Vpack:113.285V</t>
  </si>
  <si>
    <t xml:space="preserve"> MotRPM: 688</t>
  </si>
  <si>
    <t xml:space="preserve"> 00285     10/28/2016 12:34:20   Riding                     PackTemp: h 26C</t>
  </si>
  <si>
    <t xml:space="preserve"> Vpack:113.221V</t>
  </si>
  <si>
    <t xml:space="preserve"> 00286     10/28/2016 12:34:29   DEBUG: Module scheme changed from Running mode to Stopped mode</t>
  </si>
  <si>
    <t xml:space="preserve"> 00287     10/28/2016 12:34:29   DEBUG: Module mode Change Does Not Require Disconnect</t>
  </si>
  <si>
    <t xml:space="preserve"> 00288     10/28/2016 12:34:36   Power Off                  Key Switch</t>
  </si>
  <si>
    <t xml:space="preserve"> 00289     10/28/2016 12:34:36   Sevcon Turned Off</t>
  </si>
  <si>
    <t xml:space="preserve"> 00290     10/28/2016 12:34:36   Module 00 Opening Contactor  vmod:   0.000V</t>
  </si>
  <si>
    <t xml:space="preserve"> 00291     10/28/2016 12:34:36   Module 01 Opening Contactor  vmod: 113.277V</t>
  </si>
  <si>
    <t xml:space="preserve"> 00292     10/28/2016 12:34:36   INFO:  Disabling External Chg 0 Charger 2</t>
  </si>
  <si>
    <t xml:space="preserve"> 00293     10/28/2016 12:34:36   INFO:  Disabling External Chg 1 Charger 3</t>
  </si>
  <si>
    <t xml:space="preserve"> 00294                       0   DEBUG: Reset: Power-On</t>
  </si>
  <si>
    <t xml:space="preserve"> 00295                       0   Power On                   Key Switch</t>
  </si>
  <si>
    <t xml:space="preserve"> 00296                       0   Key On </t>
  </si>
  <si>
    <t xml:space="preserve"> 00297                       0   DEBUG: Module scheme changed from None mode to Stopped mode</t>
  </si>
  <si>
    <t xml:space="preserve"> 00298                       0   Module 00 Opening Contactor  vmod:   0.000V</t>
  </si>
  <si>
    <t xml:space="preserve"> 00299                       0   Module 01 Opening Contactor  vmod:   0.000V</t>
  </si>
  <si>
    <t xml:space="preserve"> 00300                       0   DEBUG: Module scheme changed from Stopped mode to Running mode</t>
  </si>
  <si>
    <t xml:space="preserve"> 00301                       1   Module 01 CAN Link Up</t>
  </si>
  <si>
    <t xml:space="preserve"> 00302                       1   Module 01 Registered       serial: 16sg2618</t>
  </si>
  <si>
    <t xml:space="preserve">  vmod: 113.599V</t>
  </si>
  <si>
    <t xml:space="preserve"> 00303     10/28/2016 13:08:49   Sevcon Turned On</t>
  </si>
  <si>
    <t xml:space="preserve"> 00304     10/28/2016 13:08:50   Sevcon CAN Link Up</t>
  </si>
  <si>
    <t xml:space="preserve"> 00305     10/28/2016 13:08:51   DEBUG: Sevcon Contactor Drive ON.</t>
  </si>
  <si>
    <t xml:space="preserve"> 00306     10/28/2016 13:08:51   Module 01 Closing Contactor  vmod: 113.588V</t>
  </si>
  <si>
    <t xml:space="preserve"> maxsys: 113.591V</t>
  </si>
  <si>
    <t xml:space="preserve"> minsys: 113.591V</t>
  </si>
  <si>
    <t xml:space="preserve"> 00307     10/28/2016 13:08:51   DEBUG: Module 01 Contactor is now Closed</t>
  </si>
  <si>
    <t xml:space="preserve"> 00308     10/28/2016 13:08:51   INFO:  Enabling External Chg 0 Charger 2</t>
  </si>
  <si>
    <t xml:space="preserve"> 00309     10/28/2016 13:08:51   INFO:  Enabling External Chg 1 Charger 3</t>
  </si>
  <si>
    <t xml:space="preserve"> 00310     10/28/2016 13:08:58   Riding                     PackTemp: h 26C</t>
  </si>
  <si>
    <t xml:space="preserve"> Vpack:112.710V</t>
  </si>
  <si>
    <t xml:space="preserve"> MotAmps:  73</t>
  </si>
  <si>
    <t xml:space="preserve"> AmbTemp:  27C</t>
  </si>
  <si>
    <t xml:space="preserve"> MotRPM: 639</t>
  </si>
  <si>
    <t xml:space="preserve"> 00311     10/28/2016 13:08:58   ABS SILA reporting an error</t>
  </si>
  <si>
    <t xml:space="preserve"> 00312     10/28/2016 13:09:58   Riding                     PackTemp: h 26C</t>
  </si>
  <si>
    <t xml:space="preserve"> Vpack:112.835V</t>
  </si>
  <si>
    <t xml:space="preserve"> Odo: 1808km</t>
  </si>
  <si>
    <t xml:space="preserve"> 00313     10/28/2016 13:10:58   Riding                     PackTemp: h 26C</t>
  </si>
  <si>
    <t xml:space="preserve"> Vpack:109.867V</t>
  </si>
  <si>
    <t xml:space="preserve"> MotRPM: 897</t>
  </si>
  <si>
    <t xml:space="preserve"> 00314     10/28/2016 13:11:58   Riding                     PackTemp: h 26C</t>
  </si>
  <si>
    <t xml:space="preserve"> Vpack:111.999V</t>
  </si>
  <si>
    <t xml:space="preserve"> MotAmps: 158</t>
  </si>
  <si>
    <t xml:space="preserve"> MotRPM: 213</t>
  </si>
  <si>
    <t xml:space="preserve"> 00315     10/28/2016 13:12:58   Riding                     PackTemp: h 26C</t>
  </si>
  <si>
    <t xml:space="preserve"> Vpack:112.112V</t>
  </si>
  <si>
    <t xml:space="preserve"> 00316     10/28/2016 13:13:58   Riding                     PackTemp: h 26C</t>
  </si>
  <si>
    <t xml:space="preserve"> Vpack:111.559V</t>
  </si>
  <si>
    <t xml:space="preserve"> MotAmps: 192</t>
  </si>
  <si>
    <t xml:space="preserve"> MotRPM: 115</t>
  </si>
  <si>
    <t xml:space="preserve"> 00317     10/28/2016 13:14:58   Riding                     PackTemp: h 26C</t>
  </si>
  <si>
    <t xml:space="preserve"> Vpack:112.321V</t>
  </si>
  <si>
    <t xml:space="preserve"> 00318     10/28/2016 13:15:58   Riding                     PackTemp: h 26C</t>
  </si>
  <si>
    <t xml:space="preserve"> Vpack:112.410V</t>
  </si>
  <si>
    <t xml:space="preserve"> 00319     10/28/2016 13:16:58   Riding                     PackTemp: h 27C</t>
  </si>
  <si>
    <t xml:space="preserve"> Vpack:112.338V</t>
  </si>
  <si>
    <t xml:space="preserve"> MotRPM: 188</t>
  </si>
  <si>
    <t xml:space="preserve"> 00320     10/28/2016 13:17:58   Riding                     PackTemp: h 26C</t>
  </si>
  <si>
    <t xml:space="preserve"> Vpack:112.097V</t>
  </si>
  <si>
    <t xml:space="preserve"> MotRPM: 424</t>
  </si>
  <si>
    <t xml:space="preserve"> 00321     10/28/2016 13:18:58   Riding                     PackTemp: h 27C</t>
  </si>
  <si>
    <t xml:space="preserve"> Vpack:111.920V</t>
  </si>
  <si>
    <t xml:space="preserve"> MotRPM:1114</t>
  </si>
  <si>
    <t xml:space="preserve"> MotAmps:  91</t>
  </si>
  <si>
    <t xml:space="preserve"> MinCell: 3655mV</t>
  </si>
  <si>
    <t xml:space="preserve"> Vpack:105.585V</t>
  </si>
  <si>
    <t xml:space="preserve"> AmbTemp: 27C</t>
  </si>
  <si>
    <t xml:space="preserve"> AmbTemp: 28C</t>
  </si>
  <si>
    <t xml:space="preserve"> AmbTemp: 30C</t>
  </si>
  <si>
    <t xml:space="preserve"> PackSOC: 84%</t>
  </si>
  <si>
    <t xml:space="preserve"> MotAmps: 169</t>
  </si>
  <si>
    <t xml:space="preserve"> MotAmps:  82</t>
  </si>
  <si>
    <t xml:space="preserve"> CtrlTemp:  32C</t>
  </si>
  <si>
    <t xml:space="preserve"> MotRPM:1059</t>
  </si>
  <si>
    <t xml:space="preserve"> BattAmps:  40</t>
  </si>
  <si>
    <t xml:space="preserve"> MotTemp:  74C</t>
  </si>
  <si>
    <t xml:space="preserve"> MotTemp:  78C</t>
  </si>
  <si>
    <t xml:space="preserve"> MotTemp:  71C</t>
  </si>
  <si>
    <t xml:space="preserve"> BattAmps:  18</t>
  </si>
  <si>
    <t xml:space="preserve"> MotRPM:1068</t>
  </si>
  <si>
    <t xml:space="preserve"> MotRPM: 570</t>
  </si>
  <si>
    <t xml:space="preserve"> BattAmps:  41</t>
  </si>
  <si>
    <t xml:space="preserve"> MotAmps: -31</t>
  </si>
  <si>
    <t xml:space="preserve"> MotAmps:  43</t>
  </si>
  <si>
    <t xml:space="preserve"> MotAmps:  84</t>
  </si>
  <si>
    <t xml:space="preserve"> BattAmps:  23</t>
  </si>
  <si>
    <t xml:space="preserve"> BattAmps:  19</t>
  </si>
  <si>
    <t xml:space="preserve"> MotRPM: 943</t>
  </si>
  <si>
    <t xml:space="preserve"> MotAmps: 130</t>
  </si>
  <si>
    <t xml:space="preserve"> BattAmps:  22</t>
  </si>
  <si>
    <t xml:space="preserve"> MotAmps: 132</t>
  </si>
  <si>
    <t xml:space="preserve"> PackSOC: 68%</t>
  </si>
  <si>
    <t xml:space="preserve"> MotTemp:  77C</t>
  </si>
  <si>
    <t xml:space="preserve"> MotRPM:  14</t>
  </si>
  <si>
    <t xml:space="preserve"> MotAmps:  79</t>
  </si>
  <si>
    <t xml:space="preserve"> MotAmps: 139</t>
  </si>
  <si>
    <t xml:space="preserve"> MotRPM: 917</t>
  </si>
  <si>
    <t xml:space="preserve"> MotRPM: 811</t>
  </si>
  <si>
    <t xml:space="preserve"> MotRPM:1403</t>
  </si>
  <si>
    <t xml:space="preserve"> MotAmps: 129</t>
  </si>
  <si>
    <t xml:space="preserve"> CtrlTemp:  33C</t>
  </si>
  <si>
    <t xml:space="preserve"> BattAmps:  32</t>
  </si>
  <si>
    <t xml:space="preserve"> MotTemp:  69C</t>
  </si>
  <si>
    <t xml:space="preserve"> CtrlTemp:  29C</t>
  </si>
  <si>
    <t xml:space="preserve"> MotTemp:  65C</t>
  </si>
  <si>
    <t xml:space="preserve"> MotAmps:  89</t>
  </si>
  <si>
    <t xml:space="preserve"> MotTemp:  73C</t>
  </si>
  <si>
    <t xml:space="preserve"> AmbTemp: 20C</t>
  </si>
  <si>
    <t xml:space="preserve"> PackSOC: 83%</t>
  </si>
  <si>
    <t xml:space="preserve"> BattAmps:  14</t>
  </si>
  <si>
    <t xml:space="preserve"> MotAmps:  -9</t>
  </si>
  <si>
    <t xml:space="preserve"> BattAmps:   4</t>
  </si>
  <si>
    <t xml:space="preserve"> MotRPM: 823</t>
  </si>
  <si>
    <t xml:space="preserve"> BattAmps:  29</t>
  </si>
  <si>
    <t xml:space="preserve"> MotRPM:1115</t>
  </si>
  <si>
    <t xml:space="preserve"> MotAmps:   6</t>
  </si>
  <si>
    <t xml:space="preserve"> l 8C</t>
  </si>
  <si>
    <t xml:space="preserve"> l 9C</t>
  </si>
  <si>
    <t xml:space="preserve"> AmbTemp:  13C</t>
  </si>
  <si>
    <t xml:space="preserve"> MotTemp:  26C</t>
  </si>
  <si>
    <t xml:space="preserve"> l 10C</t>
  </si>
  <si>
    <t xml:space="preserve"> MotAmps:  80</t>
  </si>
  <si>
    <t xml:space="preserve"> PackSOC: 94%</t>
  </si>
  <si>
    <t xml:space="preserve"> MotAmps:  36</t>
  </si>
  <si>
    <t xml:space="preserve"> BattAmps:  15</t>
  </si>
  <si>
    <t xml:space="preserve"> PackSOC: 91%</t>
  </si>
  <si>
    <t xml:space="preserve"> MotAmps: -41</t>
  </si>
  <si>
    <t xml:space="preserve"> l 13C</t>
  </si>
  <si>
    <t xml:space="preserve"> BattAmps:  24</t>
  </si>
  <si>
    <t xml:space="preserve"> l 14C</t>
  </si>
  <si>
    <t xml:space="preserve"> MotAmps:  95</t>
  </si>
  <si>
    <t xml:space="preserve"> BattAmps:  34</t>
  </si>
  <si>
    <t xml:space="preserve"> PackSOC: 80%</t>
  </si>
  <si>
    <t xml:space="preserve"> MotAmps: 159</t>
  </si>
  <si>
    <t xml:space="preserve"> MotRPM:1182</t>
  </si>
  <si>
    <t xml:space="preserve"> MotAmps:  66</t>
  </si>
  <si>
    <t xml:space="preserve"> AmbTemp:  17C</t>
  </si>
  <si>
    <t xml:space="preserve"> MotTemp:  63C</t>
  </si>
  <si>
    <t xml:space="preserve"> CtrlTemp:  28C</t>
  </si>
  <si>
    <t xml:space="preserve"> PackSOC: 70%</t>
  </si>
  <si>
    <t xml:space="preserve"> MotAmps: 180</t>
  </si>
  <si>
    <t xml:space="preserve"> Vpack:105.611V</t>
  </si>
  <si>
    <t xml:space="preserve"> Vpack:105.612V</t>
  </si>
  <si>
    <t xml:space="preserve"> MotTemp:  35C</t>
  </si>
  <si>
    <t xml:space="preserve"> vcap: 94.250V</t>
  </si>
  <si>
    <t xml:space="preserve"> Vpack:105.523V</t>
  </si>
  <si>
    <t xml:space="preserve"> AmbTemp: 17C</t>
  </si>
  <si>
    <t xml:space="preserve"> BattAmps:  -6</t>
  </si>
  <si>
    <t xml:space="preserve"> PackSOC: 61%</t>
  </si>
  <si>
    <t xml:space="preserve"> AmbTemp: 16C</t>
  </si>
  <si>
    <t xml:space="preserve"> PackSOC: 63%</t>
  </si>
  <si>
    <t xml:space="preserve"> PackSOC: 65%</t>
  </si>
  <si>
    <t xml:space="preserve"> PackSOC: 67%</t>
  </si>
  <si>
    <t xml:space="preserve"> AmbTemp: 14C</t>
  </si>
  <si>
    <t xml:space="preserve"> PackSOC: 71%</t>
  </si>
  <si>
    <t xml:space="preserve"> PackSOC: 75%</t>
  </si>
  <si>
    <t xml:space="preserve"> PackSOC: 79%</t>
  </si>
  <si>
    <t xml:space="preserve"> MotTemp:  19C</t>
  </si>
  <si>
    <t xml:space="preserve"> l 16C</t>
  </si>
  <si>
    <t xml:space="preserve"> PackSOC: 85%</t>
  </si>
  <si>
    <t xml:space="preserve"> MotAmps: 119</t>
  </si>
  <si>
    <t xml:space="preserve"> PackSOC: 82%</t>
  </si>
  <si>
    <t xml:space="preserve"> MotTemp:  37C</t>
  </si>
  <si>
    <t xml:space="preserve"> l 18C</t>
  </si>
  <si>
    <t xml:space="preserve"> PackSOC: 81%</t>
  </si>
  <si>
    <t xml:space="preserve"> MotTemp:  52C</t>
  </si>
  <si>
    <t xml:space="preserve"> l 19C</t>
  </si>
  <si>
    <t xml:space="preserve"> PackSOC: 78%</t>
  </si>
  <si>
    <t xml:space="preserve"> MotTemp:  50C</t>
  </si>
  <si>
    <t xml:space="preserve"> CtrlTemp:  17C</t>
  </si>
  <si>
    <t xml:space="preserve"> PackSOC: 77%</t>
  </si>
  <si>
    <t xml:space="preserve"> MotTemp:  44C</t>
  </si>
  <si>
    <t xml:space="preserve"> PackSOC: 76%</t>
  </si>
  <si>
    <t xml:space="preserve"> PackSOC: 74%</t>
  </si>
  <si>
    <t xml:space="preserve"> MotTemp:  49C</t>
  </si>
  <si>
    <t xml:space="preserve"> PackSOC: 73%</t>
  </si>
  <si>
    <t xml:space="preserve"> PackSOC: 72%</t>
  </si>
  <si>
    <t xml:space="preserve"> MotTemp:  53C</t>
  </si>
  <si>
    <t xml:space="preserve"> PackSOC: 69%</t>
  </si>
  <si>
    <t xml:space="preserve"> MotAmps:  53</t>
  </si>
  <si>
    <t xml:space="preserve"> BattAmps:  48</t>
  </si>
  <si>
    <t xml:space="preserve"> MotTemp:  58C</t>
  </si>
  <si>
    <t xml:space="preserve"> CtrlTemp:  18C</t>
  </si>
  <si>
    <t xml:space="preserve"> PackSOC: 66%</t>
  </si>
  <si>
    <t xml:space="preserve"> PackSOC: 64%</t>
  </si>
  <si>
    <t xml:space="preserve"> MotAmps:  85</t>
  </si>
  <si>
    <t xml:space="preserve"> PackSOC: 62%</t>
  </si>
  <si>
    <t xml:space="preserve"> PackSOC: 60%</t>
  </si>
  <si>
    <t xml:space="preserve"> BattAmps:  38</t>
  </si>
  <si>
    <t xml:space="preserve"> PackSOC: 59%</t>
  </si>
  <si>
    <t xml:space="preserve"> BattAmps:  28</t>
  </si>
  <si>
    <t xml:space="preserve"> MaxPackTemp: 27C</t>
  </si>
  <si>
    <t xml:space="preserve"> MotTemp:  59C</t>
  </si>
  <si>
    <t xml:space="preserve"> MotAmps: -18</t>
  </si>
  <si>
    <t xml:space="preserve"> BattAmps:  10</t>
  </si>
  <si>
    <t xml:space="preserve"> MotTemp:  42C</t>
  </si>
  <si>
    <t xml:space="preserve"> MinCell: 3666mV</t>
  </si>
  <si>
    <t xml:space="preserve"> MotRPM: 392</t>
  </si>
  <si>
    <t xml:space="preserve"> MotTemp:  39C</t>
  </si>
  <si>
    <t xml:space="preserve"> BattAmps:   9</t>
  </si>
  <si>
    <t xml:space="preserve"> MotTemp:  57C</t>
  </si>
  <si>
    <t xml:space="preserve"> MotTemp:  47C</t>
  </si>
  <si>
    <t xml:space="preserve"> MotRPM:   2</t>
  </si>
  <si>
    <t xml:space="preserve"> MotTemp:  45C</t>
  </si>
  <si>
    <t xml:space="preserve"> MotTemp:  67C</t>
  </si>
  <si>
    <t xml:space="preserve"> MotRPM: 397</t>
  </si>
  <si>
    <t xml:space="preserve"> MotTemp:  66C</t>
  </si>
  <si>
    <t xml:space="preserve"> BattAmps:  43</t>
  </si>
  <si>
    <t xml:space="preserve"> BattAmps:  27</t>
  </si>
  <si>
    <t xml:space="preserve"> BattAmps:  31</t>
  </si>
  <si>
    <t xml:space="preserve"> MotAmps:  -1</t>
  </si>
  <si>
    <t xml:space="preserve"> MotAmps: -11</t>
  </si>
  <si>
    <t xml:space="preserve"> MotTemp:  61C</t>
  </si>
  <si>
    <t xml:space="preserve"> MotTemp:  17C</t>
  </si>
  <si>
    <t xml:space="preserve"> BattAmps:  -5</t>
  </si>
  <si>
    <t xml:space="preserve"> AmbTemp: 10C</t>
  </si>
  <si>
    <t xml:space="preserve"> vcap: 102.937V</t>
  </si>
  <si>
    <t xml:space="preserve"> AmbTemp:  12C</t>
  </si>
  <si>
    <t xml:space="preserve"> l 17C</t>
  </si>
  <si>
    <t xml:space="preserve"> BattAmps:  51</t>
  </si>
  <si>
    <t xml:space="preserve"> MotAmps:  28</t>
  </si>
  <si>
    <t xml:space="preserve"> CtrlTemp:   9C</t>
  </si>
  <si>
    <t xml:space="preserve"> MotAmps:  87</t>
  </si>
  <si>
    <t xml:space="preserve"> CtrlTemp:  12C</t>
  </si>
  <si>
    <t xml:space="preserve"> BattAmps:  44</t>
  </si>
  <si>
    <t xml:space="preserve"> vcap: 100.937V</t>
  </si>
  <si>
    <t xml:space="preserve"> MotAmps:  50</t>
  </si>
  <si>
    <t xml:space="preserve"> MotTemp:  29C</t>
  </si>
  <si>
    <t xml:space="preserve"> MotRPM:1302</t>
  </si>
  <si>
    <t xml:space="preserve"> PackSOC: 89%</t>
  </si>
  <si>
    <t xml:space="preserve"> MotAmps: 137</t>
  </si>
  <si>
    <t xml:space="preserve"> PackSOC: 88%</t>
  </si>
  <si>
    <t xml:space="preserve"> l 15C</t>
  </si>
  <si>
    <t xml:space="preserve"> CtrlTemp:  25C</t>
  </si>
  <si>
    <t xml:space="preserve"> AmbTemp:  26C</t>
  </si>
  <si>
    <t xml:space="preserve"> MotAmps: 113</t>
  </si>
  <si>
    <t xml:space="preserve"> BattAmps:   3</t>
  </si>
  <si>
    <t xml:space="preserve"> MotTemp:  55C</t>
  </si>
  <si>
    <t xml:space="preserve"> CtrlTemp:  26C</t>
  </si>
  <si>
    <t xml:space="preserve"> MotTemp:  48C</t>
  </si>
  <si>
    <t xml:space="preserve"> batt curr:  -1A</t>
  </si>
  <si>
    <t xml:space="preserve"> CtrlTemp:  23C</t>
  </si>
  <si>
    <t xml:space="preserve"> vcap: 101.250V</t>
  </si>
  <si>
    <t xml:space="preserve"> AmbTemp:  19C</t>
  </si>
  <si>
    <t xml:space="preserve"> MotTemp:  54C</t>
  </si>
  <si>
    <t xml:space="preserve"> MotTemp:  51C</t>
  </si>
  <si>
    <t xml:space="preserve"> MotTemp:  43C</t>
  </si>
  <si>
    <t xml:space="preserve"> PackSOC: 86%</t>
  </si>
  <si>
    <t xml:space="preserve"> BattAmps:  -2</t>
  </si>
  <si>
    <t xml:space="preserve"> MbbChgEn: Yes</t>
  </si>
  <si>
    <t xml:space="preserve"> BmsChgEn: No</t>
  </si>
  <si>
    <t xml:space="preserve"> AmbTemp: 26C</t>
  </si>
  <si>
    <t xml:space="preserve"> PackSOC: 87%</t>
  </si>
  <si>
    <t xml:space="preserve"> BattAmps:  -3</t>
  </si>
  <si>
    <t xml:space="preserve"> AmbTemp: 29C</t>
  </si>
  <si>
    <t xml:space="preserve"> AmbTemp: 31C</t>
  </si>
  <si>
    <t xml:space="preserve"> AmbTemp: 32C</t>
  </si>
  <si>
    <t xml:space="preserve"> PackSOC: 95%</t>
  </si>
  <si>
    <t xml:space="preserve"> AmbTemp: 33C</t>
  </si>
  <si>
    <t xml:space="preserve"> l 27C</t>
  </si>
  <si>
    <t xml:space="preserve"> PackSOC: 97%</t>
  </si>
  <si>
    <t xml:space="preserve"> AmbTemp: 22C</t>
  </si>
  <si>
    <t xml:space="preserve"> AmbTemp: 24C</t>
  </si>
  <si>
    <t xml:space="preserve"> vcap: 103.562V</t>
  </si>
  <si>
    <t xml:space="preserve">  vmod: 116.390V</t>
  </si>
  <si>
    <t>http://home.hasslers.net/zerologparser/</t>
  </si>
  <si>
    <t xml:space="preserve"> Entry    Time of Log            Event                      Conditions</t>
  </si>
  <si>
    <t>+--------+----------------------+--------------------------+----------------------------------</t>
  </si>
  <si>
    <t xml:space="preserve"> l 24C</t>
  </si>
  <si>
    <t xml:space="preserve"> PackSOC:100%</t>
  </si>
  <si>
    <t xml:space="preserve"> MotAmps:   0</t>
  </si>
  <si>
    <t xml:space="preserve"> BattAmps:   0</t>
  </si>
  <si>
    <t xml:space="preserve"> AmbTemp:  23C</t>
  </si>
  <si>
    <t xml:space="preserve"> MotRPM:   0</t>
  </si>
  <si>
    <t xml:space="preserve"> batt curr:   0A</t>
  </si>
  <si>
    <t xml:space="preserve"> diff: 0.000V</t>
  </si>
  <si>
    <t xml:space="preserve"> External</t>
  </si>
  <si>
    <t xml:space="preserve"> prechg: 88%</t>
  </si>
  <si>
    <t xml:space="preserve"> Mods: 10</t>
  </si>
  <si>
    <t xml:space="preserve"> MotTemp:  31C</t>
  </si>
  <si>
    <t xml:space="preserve"> prechg: 89%</t>
  </si>
  <si>
    <t xml:space="preserve"> BattAmps:   1</t>
  </si>
  <si>
    <t xml:space="preserve"> MotTemp:  34C</t>
  </si>
  <si>
    <t xml:space="preserve"> batt curr:   1A</t>
  </si>
  <si>
    <t xml:space="preserve"> vcap: 103.062V</t>
  </si>
  <si>
    <t xml:space="preserve"> l 20C</t>
  </si>
  <si>
    <t xml:space="preserve"> PackSOC: 99%</t>
  </si>
  <si>
    <t xml:space="preserve"> BattAmps:   2</t>
  </si>
  <si>
    <t xml:space="preserve"> Mods: 01</t>
  </si>
  <si>
    <t xml:space="preserve"> MotTemp:  30C</t>
  </si>
  <si>
    <t xml:space="preserve"> AmbTemp:  20C</t>
  </si>
  <si>
    <t xml:space="preserve"> vcap: 103.187V</t>
  </si>
  <si>
    <t xml:space="preserve"> l 21C</t>
  </si>
  <si>
    <t xml:space="preserve"> MotTemp:  32C</t>
  </si>
  <si>
    <t xml:space="preserve"> CtrlTemp:  21C</t>
  </si>
  <si>
    <t xml:space="preserve"> AmbTemp:  22C</t>
  </si>
  <si>
    <t xml:space="preserve"> Mods: 11</t>
  </si>
  <si>
    <t xml:space="preserve"> CtrlTemp:  20C</t>
  </si>
  <si>
    <t xml:space="preserve"> vcap: 102.062V</t>
  </si>
  <si>
    <t xml:space="preserve"> AmbTemp:  21C</t>
  </si>
  <si>
    <t xml:space="preserve"> CtrlTemp:  24C</t>
  </si>
  <si>
    <t xml:space="preserve"> l 22C</t>
  </si>
  <si>
    <t xml:space="preserve"> PackSOC: 98%</t>
  </si>
  <si>
    <t xml:space="preserve"> MotTemp:  36C</t>
  </si>
  <si>
    <t xml:space="preserve"> MotTemp:  38C</t>
  </si>
  <si>
    <t xml:space="preserve"> PackSOC: 96%</t>
  </si>
  <si>
    <t xml:space="preserve"> MotTemp:  46C</t>
  </si>
  <si>
    <t xml:space="preserve"> CtrlTemp:  27C</t>
  </si>
  <si>
    <t xml:space="preserve"> l 23C</t>
  </si>
  <si>
    <t xml:space="preserve"> PackSOC: 93%</t>
  </si>
  <si>
    <t xml:space="preserve"> BattAmps:  -4</t>
  </si>
  <si>
    <t xml:space="preserve"> MotTemp:  56C</t>
  </si>
  <si>
    <t xml:space="preserve"> CtrlTemp:  30C</t>
  </si>
  <si>
    <t xml:space="preserve"> l 25C</t>
  </si>
  <si>
    <t xml:space="preserve"> PackSOC: 92%</t>
  </si>
  <si>
    <t xml:space="preserve"> MotTemp:  62C</t>
  </si>
  <si>
    <t xml:space="preserve"> CtrlTemp:  31C</t>
  </si>
  <si>
    <t xml:space="preserve"> MotTemp:  60C</t>
  </si>
  <si>
    <t xml:space="preserve"> l 26C</t>
  </si>
  <si>
    <t xml:space="preserve"> PackSOC: 90%</t>
  </si>
  <si>
    <t xml:space="preserve"> BattAmps:  -9</t>
  </si>
  <si>
    <t xml:space="preserve"> MotTemp:  72C</t>
  </si>
  <si>
    <t xml:space="preserve"> CtrlTemp:  35C</t>
  </si>
  <si>
    <t xml:space="preserve"> BattAmps:  -1</t>
  </si>
  <si>
    <t xml:space="preserve"> MotTemp:  68C</t>
  </si>
  <si>
    <t xml:space="preserve"> MotTemp:  64C</t>
  </si>
  <si>
    <t>ï»¿Zero MBB log</t>
  </si>
  <si>
    <t>soc</t>
  </si>
  <si>
    <t>minutes</t>
  </si>
  <si>
    <t>Import the MBB log text file into this worksheet. Choose Delimited with comma delimiters (Data/Get External Data/Import Text File)</t>
  </si>
  <si>
    <t>Starting log entry --- must say Riding</t>
  </si>
  <si>
    <t>entry</t>
  </si>
  <si>
    <t>riding</t>
  </si>
  <si>
    <t>miles</t>
  </si>
  <si>
    <t>amps</t>
  </si>
  <si>
    <t>rpm</t>
  </si>
  <si>
    <t>temp C</t>
  </si>
  <si>
    <t>temp F</t>
  </si>
  <si>
    <t>Start time</t>
  </si>
  <si>
    <t>DISCLAIMER: This spreadsheet and its contents is not sponsored by, associated with, affiliated with, or endorsed by Zero Motorcycles. Information is presented as-is and may be inaccurate.</t>
  </si>
  <si>
    <t>Copy the row above and paste here into rows below to extend the length of the plotted data</t>
  </si>
  <si>
    <t>start row</t>
  </si>
  <si>
    <t>EXAMPLE LOG FILE</t>
  </si>
  <si>
    <t>https://github.com/KimBurgess/zero-log-parser</t>
  </si>
  <si>
    <t>Convert your Zero MBB log into a text file using this website or this python</t>
  </si>
  <si>
    <t>odo km</t>
  </si>
  <si>
    <t>Start odo km</t>
  </si>
  <si>
    <t xml:space="preserve"> 00322     10/28/2016 13:19:09   DEBUG: Module scheme changed from Running mode to Stopped mode</t>
  </si>
  <si>
    <t xml:space="preserve"> 00323     10/28/2016 13:19:09   DEBUG: Module mode Change Does Not Require Disconnect</t>
  </si>
  <si>
    <t xml:space="preserve"> 00324     10/28/2016 13:19:58   Disarmed                   PackTemp: h 27C</t>
  </si>
  <si>
    <t xml:space="preserve"> Vpack:112.063V</t>
  </si>
  <si>
    <t xml:space="preserve"> 00325     10/28/2016 13:20:58   Disarmed                   PackTemp: h 27C</t>
  </si>
  <si>
    <t xml:space="preserve"> Vpack:112.108V</t>
  </si>
  <si>
    <t xml:space="preserve"> 00326     10/28/2016 13:21:02   DEBUG: Module scheme changed from Stopped mode to Running mode</t>
  </si>
  <si>
    <t xml:space="preserve"> 00327     10/28/2016 13:21:02   DEBUG: Module mode Change Does Not Require Disconnect</t>
  </si>
  <si>
    <t xml:space="preserve"> 00328     10/28/2016 13:21:58   Riding                     PackTemp: h 27C</t>
  </si>
  <si>
    <t xml:space="preserve"> Vpack:112.011V</t>
  </si>
  <si>
    <t xml:space="preserve"> MotAmps: -16</t>
  </si>
  <si>
    <t xml:space="preserve"> MotRPM: 630</t>
  </si>
  <si>
    <t xml:space="preserve"> Odo: 1809km</t>
  </si>
  <si>
    <t xml:space="preserve"> 00329     10/28/2016 13:22:58   Riding                     PackTemp: h 27C</t>
  </si>
  <si>
    <t xml:space="preserve"> Vpack:111.841V</t>
  </si>
  <si>
    <t xml:space="preserve"> MotAmps:  16</t>
  </si>
  <si>
    <t xml:space="preserve"> MotRPM: 300</t>
  </si>
  <si>
    <t xml:space="preserve"> 00330     10/28/2016 13:23:58   Riding                     PackTemp: h 27C</t>
  </si>
  <si>
    <t xml:space="preserve"> Vpack:111.677V</t>
  </si>
  <si>
    <t xml:space="preserve"> MotAmps:  44</t>
  </si>
  <si>
    <t xml:space="preserve"> 00331     10/28/2016 13:24:55   DEBUG: Module scheme changed from Running mode to Stopped mode</t>
  </si>
  <si>
    <t xml:space="preserve"> 00332     10/28/2016 13:24:55   DEBUG: Module mode Change Does Not Require Disconnect</t>
  </si>
  <si>
    <t xml:space="preserve"> 00333     10/28/2016 13:24:58   Disarmed                   PackTemp: h 27C</t>
  </si>
  <si>
    <t xml:space="preserve"> Vpack:111.789V</t>
  </si>
  <si>
    <t xml:space="preserve"> 00334     10/28/2016 13:25:08   DEBUG: Module scheme changed from Stopped mode to Running mode</t>
  </si>
  <si>
    <t>https://creativecommons.org/licenses/by/4.0/</t>
  </si>
  <si>
    <t>Zero Log File Plotting Spreadsheet - By Keith Thomas, December 15, 2016 Version 1.0 CC BY 4.0</t>
  </si>
  <si>
    <t>After import, enter the desired ride starting log entry row number in the green cell below, choose a row that says Riding</t>
  </si>
  <si>
    <t xml:space="preserve"> 00335     10/28/2016 13:25:08   DEBUG: Module mode Change Does Not Require Disconnect</t>
  </si>
  <si>
    <t xml:space="preserve"> 00336     10/28/2016 13:25:58   Riding                     PackTemp: h 27C</t>
  </si>
  <si>
    <t xml:space="preserve"> Vpack:111.803V</t>
  </si>
  <si>
    <t xml:space="preserve"> MotRPM: 210</t>
  </si>
  <si>
    <t xml:space="preserve"> 00337     10/28/2016 13:26:58   Riding                     PackTemp: h 27C</t>
  </si>
  <si>
    <t xml:space="preserve"> Vpack:109.540V</t>
  </si>
  <si>
    <t xml:space="preserve"> MotAmps: 134</t>
  </si>
  <si>
    <t xml:space="preserve"> CtrlTemp:  36C</t>
  </si>
  <si>
    <t xml:space="preserve"> MotRPM: 609</t>
  </si>
  <si>
    <t xml:space="preserve"> 00338     10/28/2016 13:27:51   DEBUG: Module scheme changed from Running mode to Stopped mode</t>
  </si>
  <si>
    <t xml:space="preserve"> 00339     10/28/2016 13:27:51   DEBUG: Module mode Change Does Not Require Disconnect</t>
  </si>
  <si>
    <t xml:space="preserve"> 00340     10/28/2016 13:27:58   Disarmed                   PackTemp: h 27C</t>
  </si>
  <si>
    <t xml:space="preserve"> Vpack:111.043V</t>
  </si>
  <si>
    <t xml:space="preserve"> 00341     10/28/2016 13:28:58   Disarmed                   PackTemp: h 27C</t>
  </si>
  <si>
    <t xml:space="preserve"> Vpack:111.309V</t>
  </si>
  <si>
    <t xml:space="preserve"> 00342     10/28/2016 13:29:58   Disarmed                   PackTemp: h 27C</t>
  </si>
  <si>
    <t xml:space="preserve"> Vpack:111.370V</t>
  </si>
  <si>
    <t xml:space="preserve"> 00343     10/28/2016 13:30:58   Disarmed                   PackTemp: h 27C</t>
  </si>
  <si>
    <t xml:space="preserve"> Vpack:111.381V</t>
  </si>
  <si>
    <t xml:space="preserve"> 00344     10/28/2016 13:31:58   Disarmed                   PackTemp: h 27C</t>
  </si>
  <si>
    <t xml:space="preserve"> Vpack:111.385V</t>
  </si>
  <si>
    <t xml:space="preserve"> 00345     10/28/2016 13:32:58   Disarmed                   PackTemp: h 27C</t>
  </si>
  <si>
    <t xml:space="preserve"> Vpack:111.375V</t>
  </si>
  <si>
    <t xml:space="preserve"> 00346     10/28/2016 13:33:58   Disarmed                   PackTemp: h 27C</t>
  </si>
  <si>
    <t xml:space="preserve"> Vpack:111.350V</t>
  </si>
  <si>
    <t xml:space="preserve"> 00347     10/28/2016 13:34:01   0x02 0xf3 0x05</t>
  </si>
  <si>
    <t xml:space="preserve"> 00348     10/28/2016 13:34:01   DEBUG: Module scheme changed from Stopped mode to Running mode</t>
  </si>
  <si>
    <t xml:space="preserve"> 00349     10/28/2016 13:34:01   DEBUG: Module mode Change Does Not Require Disconnect</t>
  </si>
  <si>
    <t xml:space="preserve"> 00350     10/28/2016 13:34:58   Riding                     PackTemp: h 27C</t>
  </si>
  <si>
    <t xml:space="preserve"> Vpack:110.445V</t>
  </si>
  <si>
    <t xml:space="preserve"> MotRPM: 647</t>
  </si>
  <si>
    <t xml:space="preserve"> 00351     10/28/2016 13:35:58   Riding                     PackTemp: h 27C</t>
  </si>
  <si>
    <t xml:space="preserve"> Vpack:110.785V</t>
  </si>
  <si>
    <t xml:space="preserve"> MotRPM: 568</t>
  </si>
  <si>
    <t xml:space="preserve"> 00352     10/28/2016 13:36:35   DEBUG: Module scheme changed from Running mode to Stopped mode</t>
  </si>
  <si>
    <t xml:space="preserve"> 00353     10/28/2016 13:36:35   DEBUG: Module mode Change Does Not Require Disconnect</t>
  </si>
  <si>
    <t xml:space="preserve"> 00354     10/28/2016 13:36:41   Power Off                  Key Switch</t>
  </si>
  <si>
    <t xml:space="preserve"> 00355     10/28/2016 13:36:41   Sevcon Turned Off</t>
  </si>
  <si>
    <t xml:space="preserve"> 00356     10/28/2016 13:36:41   Module 00 Opening Contactor  vmod:   0.000V</t>
  </si>
  <si>
    <t xml:space="preserve"> 00357     10/28/2016 13:36:41   Module 01 Opening Contactor  vmod: 110.588V</t>
  </si>
  <si>
    <t xml:space="preserve"> 00358     10/28/2016 13:36:41   INFO:  Disabling External Chg 0 Charger 2</t>
  </si>
  <si>
    <t xml:space="preserve"> 00359     10/28/2016 13:36:41   INFO:  Disabling External Chg 1 Charger 3</t>
  </si>
  <si>
    <t xml:space="preserve"> 00360                       0   DEBUG: Reset: Power-On</t>
  </si>
  <si>
    <t xml:space="preserve"> 00361                       0   Power On                   Onboard Charger</t>
  </si>
  <si>
    <t xml:space="preserve"> 00362                       0   Calex 720W Charger 0 Connected    </t>
  </si>
  <si>
    <t xml:space="preserve"> 00363                       0   Calex 1200W Charger 1 Connected    </t>
  </si>
  <si>
    <t xml:space="preserve"> 00364                       0   DEBUG: Module scheme changed from None mode to Charging mode</t>
  </si>
  <si>
    <t xml:space="preserve"> 00365                       0   Module 00 Opening Contactor  vmod:   0.000V</t>
  </si>
  <si>
    <t xml:space="preserve"> 00366                       0   Module 01 Opening Contactor  vmod:   0.000V</t>
  </si>
  <si>
    <t xml:space="preserve"> 00367                       1   Module 01 CAN Link Up</t>
  </si>
  <si>
    <t xml:space="preserve"> 00368                       1   Module 01 Registered       serial: 16sg2618</t>
  </si>
  <si>
    <t xml:space="preserve">  vmod: 111.254V</t>
  </si>
  <si>
    <t xml:space="preserve"> 00369     10/29/2016 05:10:35   Sevcon Turned On</t>
  </si>
  <si>
    <t xml:space="preserve"> 00370     10/29/2016 05:10:36   Sevcon CAN Link Up</t>
  </si>
  <si>
    <t xml:space="preserve"> 00371     10/29/2016 05:10:36   DEBUG: Sevcon Contactor Drive ON.</t>
  </si>
  <si>
    <t xml:space="preserve"> 00372     10/29/2016 05:10:36   Precharge Decay Too Steep. Restarting Sevcon.</t>
  </si>
  <si>
    <t xml:space="preserve"> 00373     10/29/2016 05:10:36   Sevcon Turned Off</t>
  </si>
  <si>
    <t xml:space="preserve"> 00374     10/29/2016 05:10:37   CAN1 ACK error. count=1</t>
  </si>
  <si>
    <t xml:space="preserve"> 00375     10/29/2016 05:10:38   Sevcon Turned On</t>
  </si>
  <si>
    <t xml:space="preserve"> 00376     10/29/2016 05:10:38   Sevcon CAN Link Down</t>
  </si>
  <si>
    <t xml:space="preserve"> 00377     10/29/2016 05:10:39   Sevcon CAN Link Up</t>
  </si>
  <si>
    <t xml:space="preserve"> 00378     10/29/2016 05:10:39   DEBUG: Sevcon Contactor Drive OFF</t>
  </si>
  <si>
    <t xml:space="preserve"> 00379     10/29/2016 05:10:40   DEBUG: Sevcon Contactor Drive ON.</t>
  </si>
  <si>
    <t xml:space="preserve"> 00380     10/29/2016 05:10:40   Module 01 Closing Contactor  vmod: 111.185V</t>
  </si>
  <si>
    <t xml:space="preserve"> maxsys: 111.155V</t>
  </si>
  <si>
    <t xml:space="preserve"> minsys: 111.155V</t>
  </si>
  <si>
    <t xml:space="preserve"> vcap: 99.812V</t>
  </si>
  <si>
    <t xml:space="preserve"> 00381     10/29/2016 05:10:40   DEBUG: Module 01 Contactor is now Closed</t>
  </si>
  <si>
    <t xml:space="preserve"> 00382     10/29/2016 05:10:40   INFO:  Enabling Calex 720W Charger 0</t>
  </si>
  <si>
    <t xml:space="preserve"> 00383     10/29/2016 05:10:40   INFO:  Enabling Calex 1200W Charger 1</t>
  </si>
  <si>
    <t xml:space="preserve"> 00384     10/29/2016 05:10:40   INFO:  Enabling External Chg 0 Charger 2</t>
  </si>
  <si>
    <t xml:space="preserve"> 00385     10/29/2016 05:10:40   INFO:  Enabling External Chg 1 Charger 3</t>
  </si>
  <si>
    <t xml:space="preserve"> 00386     10/29/2016 05:10:44   Charging                   PackTemp: h 9C</t>
  </si>
  <si>
    <t xml:space="preserve"> AmbTemp: 8C</t>
  </si>
  <si>
    <t xml:space="preserve"> Vpack:112.237V</t>
  </si>
  <si>
    <t xml:space="preserve"> 00387     10/29/2016 05:20:44   Charging                   PackTemp: h 9C</t>
  </si>
  <si>
    <t xml:space="preserve"> Vpack:114.121V</t>
  </si>
  <si>
    <t xml:space="preserve"> 00388     10/29/2016 05:30:44   Charging                   PackTemp: h 9C</t>
  </si>
  <si>
    <t xml:space="preserve"> Vpack:115.421V</t>
  </si>
  <si>
    <t xml:space="preserve"> 00389     10/29/2016 05:40:44   Charging                   PackTemp: h 10C</t>
  </si>
  <si>
    <t xml:space="preserve"> Vpack:116.729V</t>
  </si>
  <si>
    <t xml:space="preserve"> 00390     10/29/2016 05:46:15   Power Off                  Onboard Charger</t>
  </si>
  <si>
    <t xml:space="preserve"> 00391     10/29/2016 05:46:15   Sevcon Turned Off</t>
  </si>
  <si>
    <t xml:space="preserve"> 00392     10/29/2016 05:46:15   Module 00 Opening Contactor  vmod:   0.000V</t>
  </si>
  <si>
    <t xml:space="preserve"> 00393     10/29/2016 05:46:15   Module 01 Opening Contactor  vmod: 116.748V</t>
  </si>
  <si>
    <t xml:space="preserve"> 00394     10/29/2016 05:46:15   INFO:  Disabling Calex 720W Charger 0</t>
  </si>
  <si>
    <t xml:space="preserve"> 00395     10/29/2016 05:46:15   INFO:  Disabling Calex 1200W Charger 1</t>
  </si>
  <si>
    <t xml:space="preserve"> 00396     10/29/2016 05:46:16   INFO:  Disabling External Chg 0 Charger 2</t>
  </si>
  <si>
    <t xml:space="preserve"> 00397     10/29/2016 05:46:16   INFO:  Disabling External Chg 1 Charger 3</t>
  </si>
  <si>
    <t xml:space="preserve"> 00398                       0   DEBUG: Reset: Power-On</t>
  </si>
  <si>
    <t xml:space="preserve"> 00399                       0   Power On                   Key Switch</t>
  </si>
  <si>
    <t xml:space="preserve"> 00400                       0   Key On </t>
  </si>
  <si>
    <t xml:space="preserve"> 00401                       0   CAN1 BIT0 error. count=1</t>
  </si>
  <si>
    <t xml:space="preserve"> 00402                       0   DEBUG: Module scheme changed from None mode to Stopped mode</t>
  </si>
  <si>
    <t xml:space="preserve"> 00403                       0   Module 00 Opening Contactor  vmod:   0.000V</t>
  </si>
  <si>
    <t xml:space="preserve"> 00404                       0   Module 01 Opening Contactor  vmod:   0.000V</t>
  </si>
  <si>
    <t xml:space="preserve"> 00405                       0   Module 01 CAN Link Up</t>
  </si>
  <si>
    <t xml:space="preserve"> 00406                       0   Module 01 Registered       serial: 16sg2618</t>
  </si>
  <si>
    <t xml:space="preserve">  vmod: 115.990V</t>
  </si>
  <si>
    <t xml:space="preserve"> 00407     10/29/2016 05:47:20   Module 01 CAN Link Down</t>
  </si>
  <si>
    <t xml:space="preserve"> 00408     10/29/2016 05:47:20   Module 01 CAN Link Up</t>
  </si>
  <si>
    <t xml:space="preserve"> 00409     10/29/2016 05:47:21   Sevcon Turned On</t>
  </si>
  <si>
    <t xml:space="preserve"> 00410     10/29/2016 05:47:22   Sevcon CAN Link Up</t>
  </si>
  <si>
    <t xml:space="preserve"> 00411     10/29/2016 05:47:22   DEBUG: Sevcon Contactor Drive ON.</t>
  </si>
  <si>
    <t xml:space="preserve"> 00412     10/29/2016 05:47:22   Module 01 Closing Contactor  vmod: 115.961V</t>
  </si>
  <si>
    <t xml:space="preserve"> maxsys: 115.955V</t>
  </si>
  <si>
    <t xml:space="preserve"> minsys: 115.955V</t>
  </si>
  <si>
    <t xml:space="preserve"> 00413     10/29/2016 05:47:23   DEBUG: Module 01 Contactor is now Closed</t>
  </si>
  <si>
    <t xml:space="preserve"> 00414     10/29/2016 05:47:23   INFO:  Enabling External Chg 0 Charger 2</t>
  </si>
  <si>
    <t xml:space="preserve"> 00415     10/29/2016 05:47:23   INFO:  Enabling External Chg 1 Charger 3</t>
  </si>
  <si>
    <t xml:space="preserve"> 00416     10/29/2016 05:47:26   DEBUG: Module scheme changed from Stopped mode to Running mode</t>
  </si>
  <si>
    <t xml:space="preserve"> 00417     10/29/2016 05:47:26   DEBUG: Module mode Change Does Not Require Disconnect</t>
  </si>
  <si>
    <t xml:space="preserve"> 00418     10/29/2016 05:47:29   Riding                     PackTemp: h 10C</t>
  </si>
  <si>
    <t xml:space="preserve"> Vpack:115.672V</t>
  </si>
  <si>
    <t xml:space="preserve"> MotAmps:  34</t>
  </si>
  <si>
    <t xml:space="preserve"> MotRPM: 140</t>
  </si>
  <si>
    <t xml:space="preserve"> Odo: 1810km</t>
  </si>
  <si>
    <t xml:space="preserve"> 00419     10/29/2016 05:48:25   Power Off                  Key Switch</t>
  </si>
  <si>
    <t xml:space="preserve"> 00420     10/29/2016 05:48:25   Sevcon Turned Off</t>
  </si>
  <si>
    <t xml:space="preserve"> 00421     10/29/2016 05:48:25   Module 00 Opening Contactor  vmod:   0.000V</t>
  </si>
  <si>
    <t xml:space="preserve"> 00422     10/29/2016 05:48:25   Module 01 Opening Contactor  vmod: 115.691V</t>
  </si>
  <si>
    <t xml:space="preserve"> 00423     10/29/2016 05:48:25   Key Off</t>
  </si>
  <si>
    <t xml:space="preserve"> 00424     10/29/2016 05:48:26   INFO:  Disabling External Chg 0 Charger 2</t>
  </si>
  <si>
    <t xml:space="preserve"> 00425     10/29/2016 05:48:26   INFO:  Disabling External Chg 1 Charger 3</t>
  </si>
  <si>
    <t xml:space="preserve"> 00426                       0   DEBUG: Reset: Power-On</t>
  </si>
  <si>
    <t xml:space="preserve"> 00427                       0   Power On                   Key Switch</t>
  </si>
  <si>
    <t xml:space="preserve"> 00428                       0   Key On </t>
  </si>
  <si>
    <t xml:space="preserve"> 00429                       0   DEBUG: Module scheme changed from None mode to Stopped mode</t>
  </si>
  <si>
    <t xml:space="preserve"> 00430                       0   Module 00 Opening Contactor  vmod:   0.000V</t>
  </si>
  <si>
    <t xml:space="preserve"> 00431                       0   Module 01 Opening Contactor  vmod:   0.000V</t>
  </si>
  <si>
    <t xml:space="preserve"> 00432                       0   DEBUG: Module scheme changed from Stopped mode to Running mode</t>
  </si>
  <si>
    <t xml:space="preserve"> 00433                       0   DEBUG: Module scheme changed from Running mode to Stopped mode</t>
  </si>
  <si>
    <t xml:space="preserve"> 00434                       1   Module 01 CAN Link Up</t>
  </si>
  <si>
    <t xml:space="preserve"> 00435                       1   Module 01 Registered       serial: 16sg2618</t>
  </si>
  <si>
    <t xml:space="preserve">  vmod: 115.426V</t>
  </si>
  <si>
    <t xml:space="preserve"> 00436     10/29/2016 08:04:46   Module 00 CAN Link Up</t>
  </si>
  <si>
    <t xml:space="preserve"> 00437     10/29/2016 08:04:46   Sevcon Turned On</t>
  </si>
  <si>
    <t xml:space="preserve"> 00438     10/29/2016 08:04:46   Module 00 Registered       serial: 16sg2840</t>
  </si>
  <si>
    <t xml:space="preserve">  vmod: 116.017V</t>
  </si>
  <si>
    <t xml:space="preserve"> 00439     10/29/2016 08:46:17   Sevcon CAN Link Up</t>
  </si>
  <si>
    <t xml:space="preserve"> 00440     10/29/2016 08:46:17   DEBUG: Sevcon Contactor Drive ON.</t>
  </si>
  <si>
    <t xml:space="preserve"> 00441     10/29/2016 08:46:17   Module 00 Closing Contactor  vmod: 116.004V</t>
  </si>
  <si>
    <t xml:space="preserve"> maxsys: 115.933V</t>
  </si>
  <si>
    <t xml:space="preserve"> minsys: 115.423V</t>
  </si>
  <si>
    <t xml:space="preserve"> diff: 0.510V</t>
  </si>
  <si>
    <t xml:space="preserve"> 00442     10/29/2016 08:46:17   Module 01 Closing Contactor  vmod: 115.423V</t>
  </si>
  <si>
    <t xml:space="preserve"> 00443     10/29/2016 08:46:17   DEBUG: Module 00 Contactor is now Closed</t>
  </si>
  <si>
    <t xml:space="preserve"> 00444     10/29/2016 08:46:17   DEBUG: Module 01 Contactor is now Closed</t>
  </si>
  <si>
    <t xml:space="preserve"> 00445     10/29/2016 08:46:17   INFO:  Enabling External Chg 0 Charger 2</t>
  </si>
  <si>
    <t xml:space="preserve"> 00446     10/29/2016 08:46:17   INFO:  Enabling External Chg 1 Charger 3</t>
  </si>
  <si>
    <t xml:space="preserve"> 00447     10/29/2016 08:46:21   Low Chassis Isolation      22 KOhms to cell 12</t>
  </si>
  <si>
    <t xml:space="preserve"> 00448     10/29/2016 08:46:25   Disarmed                   PackTemp: h 21C</t>
  </si>
  <si>
    <t xml:space="preserve"> Vpack:115.751V</t>
  </si>
  <si>
    <t xml:space="preserve"> 00449     10/29/2016 08:46:28   DEBUG: Module scheme changed from Stopped mode to Running mode</t>
  </si>
  <si>
    <t xml:space="preserve"> 00450     10/29/2016 08:46:28   DEBUG: Module mode Change Does Not Require Disconnect</t>
  </si>
  <si>
    <t xml:space="preserve"> 00451     10/29/2016 08:46:38   ABS SILA reporting an error</t>
  </si>
  <si>
    <t xml:space="preserve"> 00452     10/29/2016 08:46:41   DEBUG: Module scheme changed from Running mode to Stopped mode</t>
  </si>
  <si>
    <t xml:space="preserve"> 00453     10/29/2016 08:46:41   DEBUG: Module mode Change Does Not Require Disconnect</t>
  </si>
  <si>
    <t xml:space="preserve"> 00454     10/29/2016 08:46:50   Power Off                  Key Switch</t>
  </si>
  <si>
    <t xml:space="preserve"> 00455     10/29/2016 08:46:50   Sevcon Turned Off</t>
  </si>
  <si>
    <t xml:space="preserve"> 00456     10/29/2016 08:46:50   Module 00 Opening Contactor  vmod: 115.707V</t>
  </si>
  <si>
    <t xml:space="preserve"> 00457     10/29/2016 08:46:50   Module 01 Opening Contactor  vmod: 115.698V</t>
  </si>
  <si>
    <t xml:space="preserve"> 00458     10/29/2016 08:46:50   INFO:  Disabling External Chg 0 Charger 2</t>
  </si>
  <si>
    <t xml:space="preserve"> 00459     10/29/2016 08:46:50   INFO:  Disabling External Chg 1 Charger 3</t>
  </si>
  <si>
    <t xml:space="preserve"> 00460                       0   DEBUG: Reset: Power-On</t>
  </si>
  <si>
    <t xml:space="preserve"> 00461                       0   Power On                   Key Switch</t>
  </si>
  <si>
    <t xml:space="preserve"> 00462                       0   Key On </t>
  </si>
  <si>
    <t xml:space="preserve"> 00463                       0   DEBUG: Module scheme changed from None mode to Stopped mode</t>
  </si>
  <si>
    <t xml:space="preserve"> 00464                       0   Module 00 Opening Contactor  vmod:   0.000V</t>
  </si>
  <si>
    <t xml:space="preserve"> 00465                       0   Module 01 Opening Contactor  vmod:   0.000V</t>
  </si>
  <si>
    <t xml:space="preserve"> 00466                       0   DEBUG: Module scheme changed from Stopped mode to Running mode</t>
  </si>
  <si>
    <t xml:space="preserve"> 00467                       0   Module 00 CAN Link Up</t>
  </si>
  <si>
    <t xml:space="preserve"> 00468                       0   Module 00 Registered       serial: 16sg2840</t>
  </si>
  <si>
    <t xml:space="preserve">  vmod: 115.956V</t>
  </si>
  <si>
    <t xml:space="preserve"> 00469     10/29/2016 09:07:08   Module 01 Registered       serial: 16sg2618</t>
  </si>
  <si>
    <t xml:space="preserve">  vmod: 115.427V</t>
  </si>
  <si>
    <t xml:space="preserve"> 00470     10/29/2016 09:07:08   Module 01 CAN Link Up</t>
  </si>
  <si>
    <t xml:space="preserve"> 00471     10/29/2016 09:07:08   Sevcon Turned On</t>
  </si>
  <si>
    <t xml:space="preserve"> 00472     10/29/2016 09:07:09   Sevcon CAN Link Up</t>
  </si>
  <si>
    <t xml:space="preserve"> 00473     10/29/2016 09:07:10   DEBUG: Sevcon Contactor Drive ON.</t>
  </si>
  <si>
    <t xml:space="preserve"> 00474     10/29/2016 09:07:10   Module 00 Closing Contactor  vmod: 115.947V</t>
  </si>
  <si>
    <t xml:space="preserve"> maxsys: 115.975V</t>
  </si>
  <si>
    <t xml:space="preserve"> minsys: 115.426V</t>
  </si>
  <si>
    <t xml:space="preserve"> diff: 0.549V</t>
  </si>
  <si>
    <t xml:space="preserve"> 00475     10/29/2016 09:07:10   Module 01 Closing Contactor  vmod: 115.424V</t>
  </si>
  <si>
    <t xml:space="preserve"> 00476     10/29/2016 09:07:10   DEBUG: Module 01 Contactor is now Closed</t>
  </si>
  <si>
    <t xml:space="preserve"> 00477     10/29/2016 09:07:10   INFO:  Enabling External Chg 0 Charger 2</t>
  </si>
  <si>
    <t xml:space="preserve"> 00478     10/29/2016 09:07:10   INFO:  Enabling External Chg 1 Charger 3</t>
  </si>
  <si>
    <t xml:space="preserve"> 00479     10/29/2016 09:07:10   DEBUG: Module 00 Contactor is now Closed</t>
  </si>
  <si>
    <t xml:space="preserve"> 00480     10/29/2016 09:07:17   ABS SILA reporting an error</t>
  </si>
  <si>
    <t xml:space="preserve"> 00481     10/29/2016 09:07:18   Riding                     PackTemp: h 21C</t>
  </si>
  <si>
    <t xml:space="preserve"> Vpack:115.076V</t>
  </si>
  <si>
    <t xml:space="preserve"> MotRPM:1664</t>
  </si>
  <si>
    <t xml:space="preserve"> 00482     10/29/2016 09:08:18   Riding                     PackTemp: h 21C</t>
  </si>
  <si>
    <t xml:space="preserve"> Vpack:111.884V</t>
  </si>
  <si>
    <t xml:space="preserve"> MotAmps:  98</t>
  </si>
  <si>
    <t xml:space="preserve"> MotRPM:1680</t>
  </si>
  <si>
    <t xml:space="preserve"> 00483     10/29/2016 09:09:18   Riding                     PackTemp: h 21C</t>
  </si>
  <si>
    <t xml:space="preserve"> Vpack:113.282V</t>
  </si>
  <si>
    <t xml:space="preserve"> MotRPM:1492</t>
  </si>
  <si>
    <t xml:space="preserve"> Odo: 1811km</t>
  </si>
  <si>
    <t xml:space="preserve"> 00484     10/29/2016 09:10:18   Riding                     PackTemp: h 22C</t>
  </si>
  <si>
    <t xml:space="preserve"> Vpack:111.434V</t>
  </si>
  <si>
    <t xml:space="preserve"> MotAmps: 149</t>
  </si>
  <si>
    <t xml:space="preserve"> BattAmps:  37</t>
  </si>
  <si>
    <t xml:space="preserve"> MotRPM: 788</t>
  </si>
  <si>
    <t xml:space="preserve"> 00485     10/29/2016 09:11:18   Riding                     PackTemp: h 22C</t>
  </si>
  <si>
    <t xml:space="preserve"> Vpack:112.501V</t>
  </si>
  <si>
    <t xml:space="preserve"> MotRPM:1512</t>
  </si>
  <si>
    <t xml:space="preserve"> Odo: 1812km</t>
  </si>
  <si>
    <t xml:space="preserve"> 00486     10/29/2016 09:12:18   Riding                     PackTemp: h 22C</t>
  </si>
  <si>
    <t xml:space="preserve"> Vpack:110.333V</t>
  </si>
  <si>
    <t xml:space="preserve"> MotAmps: 115</t>
  </si>
  <si>
    <t xml:space="preserve"> MotRPM:1232</t>
  </si>
  <si>
    <t xml:space="preserve"> 00487     10/29/2016 09:13:18   Riding                     PackTemp: h 22C</t>
  </si>
  <si>
    <t xml:space="preserve"> Vpack:111.891V</t>
  </si>
  <si>
    <t xml:space="preserve"> BattAmps:   5</t>
  </si>
  <si>
    <t xml:space="preserve"> Odo: 1813km</t>
  </si>
  <si>
    <t xml:space="preserve"> 00488     10/29/2016 09:14:18   Riding                     PackTemp: h 23C</t>
  </si>
  <si>
    <t xml:space="preserve"> Vpack:112.867V</t>
  </si>
  <si>
    <t xml:space="preserve"> MotRPM: 565</t>
  </si>
  <si>
    <t xml:space="preserve"> 00489     10/29/2016 09:15:18   Riding                     PackTemp: h 23C</t>
  </si>
  <si>
    <t xml:space="preserve"> Vpack:112.626V</t>
  </si>
  <si>
    <t xml:space="preserve"> MotRPM:1342</t>
  </si>
  <si>
    <t xml:space="preserve"> 00490     10/29/2016 09:16:18   Riding                     PackTemp: h 23C</t>
  </si>
  <si>
    <t xml:space="preserve"> Vpack:111.871V</t>
  </si>
  <si>
    <t xml:space="preserve"> MotAmps:  69</t>
  </si>
  <si>
    <t xml:space="preserve"> Odo: 1814km</t>
  </si>
  <si>
    <t xml:space="preserve"> 00491     10/29/2016 09:17:18   Riding                     PackTemp: h 23C</t>
  </si>
  <si>
    <t xml:space="preserve"> Vpack:110.658V</t>
  </si>
  <si>
    <t xml:space="preserve"> MotRPM:1431</t>
  </si>
  <si>
    <t xml:space="preserve"> 00492     10/29/2016 09:18:18   Riding                     PackTemp: h 23C</t>
  </si>
  <si>
    <t xml:space="preserve"> Vpack:111.508V</t>
  </si>
  <si>
    <t xml:space="preserve"> MotRPM:1105</t>
  </si>
  <si>
    <t xml:space="preserve"> 00493     10/29/2016 09:19:18   Riding                     PackTemp: h 23C</t>
  </si>
  <si>
    <t xml:space="preserve"> Vpack:111.790V</t>
  </si>
  <si>
    <t xml:space="preserve"> MotRPM:1290</t>
  </si>
  <si>
    <t xml:space="preserve"> Odo: 1815km</t>
  </si>
  <si>
    <t xml:space="preserve"> 00494     10/29/2016 09:20:18   Riding                     PackTemp: h 23C</t>
  </si>
  <si>
    <t xml:space="preserve"> Vpack:112.089V</t>
  </si>
  <si>
    <t xml:space="preserve"> 00495     10/29/2016 09:20:18   DEBUG: Module scheme changed from Running mode to Stopped mode</t>
  </si>
  <si>
    <t xml:space="preserve"> 00496     10/29/2016 09:20:18   DEBUG: Module mode Change Does Not Require Disconnect</t>
  </si>
  <si>
    <t xml:space="preserve"> 00497     10/29/2016 09:21:10   DEBUG: Module scheme changed from Stopped mode to Running mode</t>
  </si>
  <si>
    <t xml:space="preserve"> 00498     10/29/2016 09:21:10   DEBUG: Module mode Change Does Not Require Disconnect</t>
  </si>
  <si>
    <t xml:space="preserve"> 00499     10/29/2016 09:21:18   Riding                     PackTemp: h 23C</t>
  </si>
  <si>
    <t xml:space="preserve"> Vpack:112.158V</t>
  </si>
  <si>
    <t xml:space="preserve"> MotRPM: 253</t>
  </si>
  <si>
    <t xml:space="preserve"> 00500     10/29/2016 09:22:18   Riding                     PackTemp: h 23C</t>
  </si>
  <si>
    <t xml:space="preserve"> Vpack:111.638V</t>
  </si>
  <si>
    <t xml:space="preserve"> MotRPM:1562</t>
  </si>
  <si>
    <t xml:space="preserve"> Odo: 1816km</t>
  </si>
  <si>
    <t xml:space="preserve"> 00501     10/29/2016 09:23:18   Riding                     PackTemp: h 23C</t>
  </si>
  <si>
    <t xml:space="preserve"> Vpack:111.688V</t>
  </si>
  <si>
    <t xml:space="preserve"> 00502     10/29/2016 09:24:18   Riding                     PackTemp: h 23C</t>
  </si>
  <si>
    <t xml:space="preserve"> Vpack:112.215V</t>
  </si>
  <si>
    <t xml:space="preserve"> MotAmps: -30</t>
  </si>
  <si>
    <t xml:space="preserve"> MotRPM: 747</t>
  </si>
  <si>
    <t xml:space="preserve"> Odo: 1817km</t>
  </si>
  <si>
    <t xml:space="preserve"> 00503     10/29/2016 09:25:18   Riding                     PackTemp: h 23C</t>
  </si>
  <si>
    <t xml:space="preserve"> Vpack:110.274V</t>
  </si>
  <si>
    <t xml:space="preserve"> BattAmps:  46</t>
  </si>
  <si>
    <t xml:space="preserve"> 00504     10/29/2016 09:26:18   Riding                     PackTemp: h 23C</t>
  </si>
  <si>
    <t xml:space="preserve"> Vpack:112.020V</t>
  </si>
  <si>
    <t xml:space="preserve"> MotRPM: 996</t>
  </si>
  <si>
    <t xml:space="preserve"> 00505     10/29/2016 09:27:18   Riding                     PackTemp: h 23C</t>
  </si>
  <si>
    <t xml:space="preserve"> Vpack:112.211V</t>
  </si>
  <si>
    <t xml:space="preserve"> MotRPM: 832</t>
  </si>
  <si>
    <t xml:space="preserve"> Odo: 1818km</t>
  </si>
  <si>
    <t xml:space="preserve"> 00506     10/29/2016 09:28:18   Riding                     PackTemp: h 23C</t>
  </si>
  <si>
    <t xml:space="preserve"> 00507     10/29/2016 09:29:18   Riding                     PackTemp: h 24C</t>
  </si>
  <si>
    <t xml:space="preserve"> Vpack:112.100V</t>
  </si>
  <si>
    <t xml:space="preserve"> 00508     10/29/2016 09:30:18   Riding                     PackTemp: h 23C</t>
  </si>
  <si>
    <t xml:space="preserve"> Vpack:112.091V</t>
  </si>
  <si>
    <t xml:space="preserve"> 00509     10/29/2016 09:31:18   Riding                     PackTemp: h 24C</t>
  </si>
  <si>
    <t xml:space="preserve"> Vpack:111.518V</t>
  </si>
  <si>
    <t xml:space="preserve"> MotRPM:2372</t>
  </si>
  <si>
    <t xml:space="preserve"> 00510     10/29/2016 09:32:18   Riding                     PackTemp: h 24C</t>
  </si>
  <si>
    <t xml:space="preserve"> Vpack:111.824V</t>
  </si>
  <si>
    <t xml:space="preserve"> MotRPM: 721</t>
  </si>
  <si>
    <t xml:space="preserve"> Odo: 1819km</t>
  </si>
  <si>
    <t xml:space="preserve"> 00511     10/29/2016 09:33:18   Riding                     PackTemp: h 24C</t>
  </si>
  <si>
    <t xml:space="preserve"> Vpack:110.053V</t>
  </si>
  <si>
    <t xml:space="preserve"> BattAmps:  30</t>
  </si>
  <si>
    <t xml:space="preserve"> 00512     10/29/2016 09:34:18   Riding                     PackTemp: h 24C</t>
  </si>
  <si>
    <t xml:space="preserve"> Vpack:111.007V</t>
  </si>
  <si>
    <t xml:space="preserve"> MotRPM: 981</t>
  </si>
  <si>
    <t xml:space="preserve"> 00513     10/29/2016 09:35:18   Riding                     PackTemp: h 24C</t>
  </si>
  <si>
    <t xml:space="preserve"> Vpack:110.622V</t>
  </si>
  <si>
    <t xml:space="preserve"> MotAmps:  18</t>
  </si>
  <si>
    <t xml:space="preserve"> MotRPM: 224</t>
  </si>
  <si>
    <t xml:space="preserve"> Odo: 1820km</t>
  </si>
  <si>
    <t xml:space="preserve"> 00514     10/29/2016 09:36:18   Riding                     PackTemp: h 24C</t>
  </si>
  <si>
    <t xml:space="preserve"> Vpack:109.266V</t>
  </si>
  <si>
    <t xml:space="preserve"> MotRPM:1184</t>
  </si>
  <si>
    <t xml:space="preserve"> 00515     10/29/2016 09:37:10   DEBUG: Module scheme changed from Running mode to Stopped mode</t>
  </si>
  <si>
    <t xml:space="preserve"> 00516     10/29/2016 09:37:10   DEBUG: Module mode Change Does Not Require Disconnect</t>
  </si>
  <si>
    <t xml:space="preserve"> 00517     10/29/2016 09:37:17   Power Off                  Key Switch</t>
  </si>
  <si>
    <t xml:space="preserve"> 00518     10/29/2016 09:37:17   Sevcon Turned Off</t>
  </si>
  <si>
    <t xml:space="preserve"> 00519     10/29/2016 09:37:17   Module 00 Opening Contactor  vmod: 110.692V</t>
  </si>
  <si>
    <t xml:space="preserve"> 00520     10/29/2016 09:37:17   Module 01 Opening Contactor  vmod: 110.710V</t>
  </si>
  <si>
    <t xml:space="preserve"> 00521     10/29/2016 09:37:18   INFO:  Disabling External Chg 0 Charger 2</t>
  </si>
  <si>
    <t xml:space="preserve"> 00522     10/29/2016 09:37:18   INFO:  Disabling External Chg 1 Charger 3</t>
  </si>
  <si>
    <t xml:space="preserve"> 00523                       0   DEBUG: Reset: Power-On</t>
  </si>
  <si>
    <t xml:space="preserve"> 00524                       0   Power On                   Key Switch</t>
  </si>
  <si>
    <t xml:space="preserve"> 00525                       0   Key On </t>
  </si>
  <si>
    <t xml:space="preserve"> 00526                       0   DEBUG: Module scheme changed from None mode to Stopped mode</t>
  </si>
  <si>
    <t xml:space="preserve"> 00527                       0   Module 00 Opening Contactor  vmod:   0.000V</t>
  </si>
  <si>
    <t xml:space="preserve"> 00528                       0   Module 01 Opening Contactor  vmod:   0.000V</t>
  </si>
  <si>
    <t xml:space="preserve"> 00529                       0   DEBUG: Module scheme changed from Stopped mode to Running mode</t>
  </si>
  <si>
    <t xml:space="preserve"> 00530                       0   DEBUG: Module scheme changed from Running mode to Stopped mode</t>
  </si>
  <si>
    <t xml:space="preserve"> 00531                       1   Module 01 CAN Link Up</t>
  </si>
  <si>
    <t xml:space="preserve"> 00532                       1   Module 01 Registered       serial: 16sg2618</t>
  </si>
  <si>
    <t xml:space="preserve">  vmod: 111.374V</t>
  </si>
  <si>
    <t xml:space="preserve"> 00533     10/29/2016 09:37:45   Module 00 CAN Link Up</t>
  </si>
  <si>
    <t xml:space="preserve"> 00534     10/29/2016 09:37:45   Sevcon Turned On</t>
  </si>
  <si>
    <t xml:space="preserve"> 00535     10/29/2016 09:37:45   Module 00 Registered       serial: 16sg2840</t>
  </si>
  <si>
    <t xml:space="preserve">  vmod: 111.296V</t>
  </si>
  <si>
    <t xml:space="preserve"> 00536     10/29/2016 10:19:16   Sevcon CAN Link Up</t>
  </si>
  <si>
    <t xml:space="preserve"> 00537     10/29/2016 10:19:16   DEBUG: Sevcon Contactor Drive ON.</t>
  </si>
  <si>
    <t xml:space="preserve"> 00538     10/29/2016 10:19:16   Module 00 Closing Contactor  vmod: 111.299V</t>
  </si>
  <si>
    <t xml:space="preserve"> maxsys: 111.401V</t>
  </si>
  <si>
    <t xml:space="preserve"> minsys: 111.253V</t>
  </si>
  <si>
    <t xml:space="preserve"> diff: 0.148V</t>
  </si>
  <si>
    <t xml:space="preserve"> vcap: 99.125V</t>
  </si>
  <si>
    <t xml:space="preserve"> 00539     10/29/2016 10:19:16   Module 01 Closing Contactor  vmod: 111.368V</t>
  </si>
  <si>
    <t xml:space="preserve"> 00540     10/29/2016 10:19:16   DEBUG: Module scheme changed from Stopped mode to Running mode</t>
  </si>
  <si>
    <t xml:space="preserve"> 00541     10/29/2016 10:19:16   DEBUG: Module mode Change Does Not Require Disconnect</t>
  </si>
  <si>
    <t xml:space="preserve"> 00542     10/29/2016 10:19:16   DEBUG: Module 00 Contactor is now Closed</t>
  </si>
  <si>
    <t xml:space="preserve"> 00543     10/29/2016 10:19:16   DEBUG: Module 01 Contactor is now Closed</t>
  </si>
  <si>
    <t xml:space="preserve"> 00544     10/29/2016 10:19:16   INFO:  Enabling External Chg 0 Charger 2</t>
  </si>
  <si>
    <t xml:space="preserve"> 00545     10/29/2016 10:19:16   INFO:  Enabling External Chg 1 Charger 3</t>
  </si>
  <si>
    <t xml:space="preserve"> 00546     10/29/2016 10:19:24   Riding                     PackTemp: h 24C</t>
  </si>
  <si>
    <t xml:space="preserve"> Vpack:111.227V</t>
  </si>
  <si>
    <t xml:space="preserve"> MotRPM:  50</t>
  </si>
  <si>
    <t xml:space="preserve"> 00547     10/29/2016 10:19:29   ABS SILA reporting an error</t>
  </si>
  <si>
    <t xml:space="preserve"> 00548     10/29/2016 10:20:24   Riding                     PackTemp: h 24C</t>
  </si>
  <si>
    <t xml:space="preserve"> Vpack:110.151V</t>
  </si>
  <si>
    <t xml:space="preserve"> MotRPM:1517</t>
  </si>
  <si>
    <t xml:space="preserve"> Odo: 1821km</t>
  </si>
  <si>
    <t xml:space="preserve"> 00549     10/29/2016 10:21:24   Riding                     PackTemp: h 24C</t>
  </si>
  <si>
    <t xml:space="preserve"> Vpack:110.802V</t>
  </si>
  <si>
    <t xml:space="preserve"> MotRPM: 764</t>
  </si>
  <si>
    <t xml:space="preserve"> 00550     10/29/2016 10:22:24   Riding                     PackTemp: h 24C</t>
  </si>
  <si>
    <t xml:space="preserve"> Vpack:108.677V</t>
  </si>
  <si>
    <t xml:space="preserve"> MotRPM:1197</t>
  </si>
  <si>
    <t xml:space="preserve"> Odo: 1822km</t>
  </si>
  <si>
    <t xml:space="preserve"> 00551     10/29/2016 10:23:24   Riding                     PackTemp: h 24C</t>
  </si>
  <si>
    <t xml:space="preserve"> Vpack:110.143V</t>
  </si>
  <si>
    <t xml:space="preserve"> MotRPM:1133</t>
  </si>
  <si>
    <t xml:space="preserve"> 00552     10/29/2016 10:24:24   Riding                     PackTemp: h 24C</t>
  </si>
  <si>
    <t xml:space="preserve"> Vpack:109.900V</t>
  </si>
  <si>
    <t xml:space="preserve"> 00553     10/29/2016 10:25:24   Riding                     PackTemp: h 24C</t>
  </si>
  <si>
    <t xml:space="preserve"> Vpack:108.470V</t>
  </si>
  <si>
    <t xml:space="preserve"> MotRPM:1035</t>
  </si>
  <si>
    <t xml:space="preserve"> 00554     10/29/2016 10:26:24   Riding                     PackTemp: h 25C</t>
  </si>
  <si>
    <t xml:space="preserve"> Vpack:107.604V</t>
  </si>
  <si>
    <t xml:space="preserve"> MotAmps: 185</t>
  </si>
  <si>
    <t xml:space="preserve"> BattAmps:  45</t>
  </si>
  <si>
    <t xml:space="preserve"> MotRPM: 865</t>
  </si>
  <si>
    <t xml:space="preserve"> Odo: 1823km</t>
  </si>
  <si>
    <t xml:space="preserve"> 00555     10/29/2016 10:27:24   Riding                     PackTemp: h 25C</t>
  </si>
  <si>
    <t xml:space="preserve"> Vpack:108.146V</t>
  </si>
  <si>
    <t xml:space="preserve"> MotAmps: 127</t>
  </si>
  <si>
    <t xml:space="preserve"> MotRPM: 789</t>
  </si>
  <si>
    <t xml:space="preserve"> 00556     10/29/2016 10:28:24   Riding                     PackTemp: h 25C</t>
  </si>
  <si>
    <t xml:space="preserve"> Vpack:107.086V</t>
  </si>
  <si>
    <t xml:space="preserve"> MotRPM:2151</t>
  </si>
  <si>
    <t xml:space="preserve"> 00557     10/29/2016 10:29:24   Riding                     PackTemp: h 25C</t>
  </si>
  <si>
    <t xml:space="preserve"> Vpack:108.006V</t>
  </si>
  <si>
    <t xml:space="preserve"> MotAmps: 142</t>
  </si>
  <si>
    <t xml:space="preserve"> MotTemp:  79C</t>
  </si>
  <si>
    <t xml:space="preserve"> CtrlTemp:  37C</t>
  </si>
  <si>
    <t xml:space="preserve"> MotRPM:  65</t>
  </si>
  <si>
    <t xml:space="preserve"> Odo: 1824km</t>
  </si>
  <si>
    <t xml:space="preserve"> 00558     10/29/2016 10:30:24   Riding                     PackTemp: h 25C</t>
  </si>
  <si>
    <t xml:space="preserve"> Vpack:107.084V</t>
  </si>
  <si>
    <t xml:space="preserve"> MotTemp:  76C</t>
  </si>
  <si>
    <t xml:space="preserve"> MotRPM: 888</t>
  </si>
  <si>
    <t xml:space="preserve"> 00559     10/29/2016 10:31:24   Riding                     PackTemp: h 25C</t>
  </si>
  <si>
    <t xml:space="preserve"> Vpack:107.341V</t>
  </si>
  <si>
    <t xml:space="preserve"> MotRPM:1238</t>
  </si>
  <si>
    <t xml:space="preserve"> 00560     10/29/2016 10:32:24   Riding                     PackTemp: h 25C</t>
  </si>
  <si>
    <t xml:space="preserve"> Vpack:106.821V</t>
  </si>
  <si>
    <t xml:space="preserve"> Odo: 1825km</t>
  </si>
  <si>
    <t xml:space="preserve"> 00561     10/29/2016 10:33:24   Riding                     PackTemp: h 25C</t>
  </si>
  <si>
    <t xml:space="preserve"> Vpack:105.990V</t>
  </si>
  <si>
    <t xml:space="preserve"> MotAmps: 177</t>
  </si>
  <si>
    <t xml:space="preserve"> BattAmps:  47</t>
  </si>
  <si>
    <t xml:space="preserve"> MotRPM: 839</t>
  </si>
  <si>
    <t xml:space="preserve"> 00562     10/29/2016 10:34:24   Riding                     PackTemp: h 25C</t>
  </si>
  <si>
    <t xml:space="preserve"> Vpack:105.779V</t>
  </si>
  <si>
    <t xml:space="preserve"> MotAmps: 123</t>
  </si>
  <si>
    <t xml:space="preserve"> MotTemp:  81C</t>
  </si>
  <si>
    <t xml:space="preserve"> CtrlTemp:  39C</t>
  </si>
  <si>
    <t xml:space="preserve"> MotRPM: 734</t>
  </si>
  <si>
    <t xml:space="preserve"> Odo: 1826km</t>
  </si>
  <si>
    <t xml:space="preserve"> 00563     10/29/2016 10:35:24   Riding                     PackTemp: h 26C</t>
  </si>
  <si>
    <t xml:space="preserve"> Vpack:106.973V</t>
  </si>
  <si>
    <t xml:space="preserve"> MotTemp:  84C</t>
  </si>
  <si>
    <t xml:space="preserve"> 00564     10/29/2016 10:36:24   Riding                     PackTemp: h 26C</t>
  </si>
  <si>
    <t xml:space="preserve"> Vpack:106.077V</t>
  </si>
  <si>
    <t xml:space="preserve"> MotAmps:  31</t>
  </si>
  <si>
    <t xml:space="preserve"> MotTemp:  82C</t>
  </si>
  <si>
    <t xml:space="preserve"> MotRPM:1569</t>
  </si>
  <si>
    <t xml:space="preserve"> 00565     10/29/2016 10:37:24   Riding                     PackTemp: h 26C</t>
  </si>
  <si>
    <t xml:space="preserve"> Vpack:106.918V</t>
  </si>
  <si>
    <t xml:space="preserve"> MotRPM: 955</t>
  </si>
  <si>
    <t xml:space="preserve"> 00566     10/29/2016 10:38:24   Riding                     PackTemp: h 26C</t>
  </si>
  <si>
    <t xml:space="preserve"> Vpack:106.466V</t>
  </si>
  <si>
    <t xml:space="preserve"> MotAmps:  56</t>
  </si>
  <si>
    <t xml:space="preserve"> MotRPM:1283</t>
  </si>
  <si>
    <t xml:space="preserve"> Odo: 1827km</t>
  </si>
  <si>
    <t xml:space="preserve"> 00567     10/29/2016 10:39:24   Riding                     PackTemp: h 26C</t>
  </si>
  <si>
    <t xml:space="preserve"> Vpack:105.138V</t>
  </si>
  <si>
    <t xml:space="preserve"> BattAmps:  52</t>
  </si>
  <si>
    <t xml:space="preserve"> MotRPM:1359</t>
  </si>
  <si>
    <t xml:space="preserve"> 00568     10/29/2016 10:40:24   Riding                     PackTemp: h 26C</t>
  </si>
  <si>
    <t xml:space="preserve"> Vpack:106.481V</t>
  </si>
  <si>
    <t xml:space="preserve"> BattAmps:  13</t>
  </si>
  <si>
    <t xml:space="preserve"> Odo: 1828km</t>
  </si>
  <si>
    <t xml:space="preserve"> 00569     10/29/2016 10:41:24   Riding                     PackTemp: h 26C</t>
  </si>
  <si>
    <t xml:space="preserve"> Vpack:106.927V</t>
  </si>
  <si>
    <t xml:space="preserve"> MotRPM:1185</t>
  </si>
  <si>
    <t xml:space="preserve"> 00570     10/29/2016 10:42:24   Riding                     PackTemp: h 26C</t>
  </si>
  <si>
    <t xml:space="preserve"> Vpack:107.080V</t>
  </si>
  <si>
    <t xml:space="preserve"> 00571     10/29/2016 10:43:24   Riding                     PackTemp: h 26C</t>
  </si>
  <si>
    <t xml:space="preserve"> Vpack:104.894V</t>
  </si>
  <si>
    <t xml:space="preserve"> BattAmps:  55</t>
  </si>
  <si>
    <t xml:space="preserve"> MotRPM:1254</t>
  </si>
  <si>
    <t xml:space="preserve"> 00572     10/29/2016 10:44:24   Riding                     PackTemp: h 26C</t>
  </si>
  <si>
    <t xml:space="preserve"> Vpack:105.810V</t>
  </si>
  <si>
    <t xml:space="preserve"> MotRPM:1212</t>
  </si>
  <si>
    <t xml:space="preserve"> Odo: 1829km</t>
  </si>
  <si>
    <t xml:space="preserve"> 00573     10/29/2016 10:45:24   Riding                     PackTemp: h 26C</t>
  </si>
  <si>
    <t xml:space="preserve"> Vpack:103.739V</t>
  </si>
  <si>
    <t xml:space="preserve"> MotRPM:1258</t>
  </si>
  <si>
    <t xml:space="preserve"> 00574     10/29/2016 10:46:24   Riding                     PackTemp: h 26C</t>
  </si>
  <si>
    <t xml:space="preserve"> Vpack:103.850V</t>
  </si>
  <si>
    <t xml:space="preserve"> MotAmps: 117</t>
  </si>
  <si>
    <t xml:space="preserve"> 00575     10/29/2016 10:47:24   Riding                     PackTemp: h 26C</t>
  </si>
  <si>
    <t xml:space="preserve"> Vpack:103.754V</t>
  </si>
  <si>
    <t xml:space="preserve"> MotRPM:1064</t>
  </si>
  <si>
    <t xml:space="preserve"> Odo: 1830km</t>
  </si>
  <si>
    <t xml:space="preserve"> 00576     10/29/2016 10:48:24   Riding                     PackTemp: h 26C</t>
  </si>
  <si>
    <t xml:space="preserve"> Vpack:103.816V</t>
  </si>
  <si>
    <t xml:space="preserve"> MotRPM:1329</t>
  </si>
  <si>
    <t xml:space="preserve"> 00577     10/29/2016 10:49:24   Riding                     PackTemp: h 27C</t>
  </si>
  <si>
    <t xml:space="preserve"> Vpack:105.520V</t>
  </si>
  <si>
    <t xml:space="preserve"> MotAmps: -22</t>
  </si>
  <si>
    <t xml:space="preserve"> MotRPM: 672</t>
  </si>
  <si>
    <t xml:space="preserve"> Odo: 1831km</t>
  </si>
  <si>
    <t xml:space="preserve"> 00578     10/29/2016 10:50:24   Riding                     PackTemp: h 27C</t>
  </si>
  <si>
    <t xml:space="preserve"> MotRPM: 871</t>
  </si>
  <si>
    <t xml:space="preserve"> 00579     10/29/2016 10:51:24   Riding                     PackTemp: h 27C</t>
  </si>
  <si>
    <t xml:space="preserve"> Vpack:105.542V</t>
  </si>
  <si>
    <t xml:space="preserve"> 00580     10/29/2016 10:52:24   Riding                     PackTemp: h 27C</t>
  </si>
  <si>
    <t xml:space="preserve"> Vpack:105.610V</t>
  </si>
  <si>
    <t xml:space="preserve"> 00581     10/29/2016 10:53:24   Riding                     PackTemp: h 27C</t>
  </si>
  <si>
    <t xml:space="preserve"> Vpack:105.634V</t>
  </si>
  <si>
    <t xml:space="preserve"> 00582     10/29/2016 10:54:24   Riding                     PackTemp: h 27C</t>
  </si>
  <si>
    <t xml:space="preserve"> Vpack:105.709V</t>
  </si>
  <si>
    <t xml:space="preserve"> MotRPM: 726</t>
  </si>
  <si>
    <t xml:space="preserve"> Odo: 1832km</t>
  </si>
  <si>
    <t xml:space="preserve"> 00583     10/29/2016 10:55:24   Riding                     PackTemp: h 27C</t>
  </si>
  <si>
    <t xml:space="preserve"> Vpack:105.815V</t>
  </si>
  <si>
    <t xml:space="preserve"> MotRPM: 698</t>
  </si>
  <si>
    <t xml:space="preserve"> 00584     10/29/2016 10:56:24   Riding                     PackTemp: h 27C</t>
  </si>
  <si>
    <t xml:space="preserve"> Vpack:105.974V</t>
  </si>
  <si>
    <t xml:space="preserve"> 00585     10/29/2016 10:57:24   Riding                     PackTemp: h 27C</t>
  </si>
  <si>
    <t xml:space="preserve"> Vpack:103.802V</t>
  </si>
  <si>
    <t xml:space="preserve"> MotRPM: 780</t>
  </si>
  <si>
    <t xml:space="preserve"> Odo: 1833km</t>
  </si>
  <si>
    <t xml:space="preserve"> 00586     10/29/2016 10:58:24   Riding                     PackTemp: h 27C</t>
  </si>
  <si>
    <t xml:space="preserve"> Vpack:105.407V</t>
  </si>
  <si>
    <t xml:space="preserve"> MotRPM: 509</t>
  </si>
  <si>
    <t xml:space="preserve"> 00587     10/29/2016 10:59:24   Riding                     PackTemp: h 27C</t>
  </si>
  <si>
    <t xml:space="preserve"> MotRPM: 798</t>
  </si>
  <si>
    <t xml:space="preserve"> 00588     10/29/2016 11:00:24   Riding                     PackTemp: h 27C</t>
  </si>
  <si>
    <t xml:space="preserve"> Vpack:106.019V</t>
  </si>
  <si>
    <t xml:space="preserve"> MotAmps: -49</t>
  </si>
  <si>
    <t xml:space="preserve"> MotRPM: 915</t>
  </si>
  <si>
    <t xml:space="preserve"> 00589     10/29/2016 11:01:24   Riding                     PackTemp: h 27C</t>
  </si>
  <si>
    <t xml:space="preserve"> Odo: 1834km</t>
  </si>
  <si>
    <t xml:space="preserve"> 00590     10/29/2016 11:02:24   Riding                     PackTemp: h 27C</t>
  </si>
  <si>
    <t xml:space="preserve"> MotRPM: 941</t>
  </si>
  <si>
    <t xml:space="preserve"> 00591     10/29/2016 11:03:24   Riding                     PackTemp: h 27C</t>
  </si>
  <si>
    <t xml:space="preserve"> Vpack:105.844V</t>
  </si>
  <si>
    <t xml:space="preserve"> MotRPM: 713</t>
  </si>
  <si>
    <t xml:space="preserve"> 00592     10/29/2016 11:04:24   Riding                     PackTemp: h 27C</t>
  </si>
  <si>
    <t xml:space="preserve"> Vpack:105.574V</t>
  </si>
  <si>
    <t xml:space="preserve"> MotRPM:1099</t>
  </si>
  <si>
    <t xml:space="preserve"> 00593     10/29/2016 11:05:24   Riding                     PackTemp: h 27C</t>
  </si>
  <si>
    <t xml:space="preserve"> Vpack:105.952V</t>
  </si>
  <si>
    <t xml:space="preserve"> MotRPM:1120</t>
  </si>
  <si>
    <t xml:space="preserve"> Odo: 1835km</t>
  </si>
  <si>
    <t xml:space="preserve"> 00594     10/29/2016 11:06:24   Riding                     PackTemp: h 27C</t>
  </si>
  <si>
    <t xml:space="preserve"> Vpack:105.663V</t>
  </si>
  <si>
    <t xml:space="preserve"> 00595     10/29/2016 11:07:24   Riding                     PackTemp: h 27C</t>
  </si>
  <si>
    <t xml:space="preserve"> Vpack:105.714V</t>
  </si>
  <si>
    <t xml:space="preserve"> MotRPM: 819</t>
  </si>
  <si>
    <t xml:space="preserve"> 00596     10/29/2016 11:08:24   Riding                     PackTemp: h 27C</t>
  </si>
  <si>
    <t xml:space="preserve"> Vpack:105.674V</t>
  </si>
  <si>
    <t xml:space="preserve"> Odo: 1836km</t>
  </si>
  <si>
    <t xml:space="preserve"> 00597     10/29/2016 11:09:24   Riding                     PackTemp: h 27C</t>
  </si>
  <si>
    <t xml:space="preserve"> Vpack:104.712V</t>
  </si>
  <si>
    <t xml:space="preserve"> MotRPM:2247</t>
  </si>
  <si>
    <t xml:space="preserve"> 00598     10/29/2016 11:10:24   Riding                     PackTemp: h 27C</t>
  </si>
  <si>
    <t xml:space="preserve"> Vpack:105.043V</t>
  </si>
  <si>
    <t xml:space="preserve"> MotRPM:2040</t>
  </si>
  <si>
    <t xml:space="preserve"> 00599     10/29/2016 11:11:24   Riding                     PackTemp: h 27C</t>
  </si>
  <si>
    <t xml:space="preserve"> Vpack:102.544V</t>
  </si>
  <si>
    <t xml:space="preserve"> BattAmps:  70</t>
  </si>
  <si>
    <t xml:space="preserve"> MotRPM:1711</t>
  </si>
  <si>
    <t xml:space="preserve"> Odo: 1837km</t>
  </si>
  <si>
    <t xml:space="preserve"> 00600     10/29/2016 11:12:24   Riding                     PackTemp: h 27C</t>
  </si>
  <si>
    <t xml:space="preserve"> Vpack:103.423V</t>
  </si>
  <si>
    <t xml:space="preserve"> MotRPM: 635</t>
  </si>
  <si>
    <t xml:space="preserve"> 00601     10/29/2016 11:13:24   Riding                     PackTemp: h 27C</t>
  </si>
  <si>
    <t xml:space="preserve"> Vpack:102.888V</t>
  </si>
  <si>
    <t xml:space="preserve"> Odo: 1838km</t>
  </si>
  <si>
    <t xml:space="preserve"> 00602     10/29/2016 11:14:24   Riding                     PackTemp: h 27C</t>
  </si>
  <si>
    <t xml:space="preserve"> Vpack:102.311V</t>
  </si>
  <si>
    <t xml:space="preserve"> 00603     10/29/2016 11:15:24   Riding                     PackTemp: h 27C</t>
  </si>
  <si>
    <t xml:space="preserve"> Vpack:102.783V</t>
  </si>
  <si>
    <t xml:space="preserve"> MotRPM: 978</t>
  </si>
  <si>
    <t xml:space="preserve"> 00604     10/29/2016 11:16:24   Riding                     PackTemp: h 27C</t>
  </si>
  <si>
    <t xml:space="preserve"> Vpack:102.718V</t>
  </si>
  <si>
    <t xml:space="preserve"> MotRPM: 842</t>
  </si>
  <si>
    <t xml:space="preserve"> Odo: 1839km</t>
  </si>
  <si>
    <t xml:space="preserve"> 00605     10/29/2016 11:16:24   Batt Dischg Cur Limited    505 A (97%)</t>
  </si>
  <si>
    <t xml:space="preserve"> 00606     10/29/2016 11:17:24   Riding                     PackTemp: h 27C</t>
  </si>
  <si>
    <t xml:space="preserve"> Vpack:102.430V</t>
  </si>
  <si>
    <t xml:space="preserve"> MotRPM: 768</t>
  </si>
  <si>
    <t xml:space="preserve"> 00607     10/29/2016 11:17:24   Batt Dischg Cur Limited    499 A (95%)</t>
  </si>
  <si>
    <t xml:space="preserve"> 00608     10/29/2016 11:17:55   DEBUG: Module scheme changed from Running mode to Stopped mode</t>
  </si>
  <si>
    <t xml:space="preserve"> 00609     10/29/2016 11:17:55   DEBUG: Module mode Change Does Not Require Disconnect</t>
  </si>
  <si>
    <t xml:space="preserve"> 00610     10/29/2016 11:18:24   Disarmed                   PackTemp: h 27C</t>
  </si>
  <si>
    <t xml:space="preserve"> Vpack:103.501V</t>
  </si>
  <si>
    <t xml:space="preserve"> 00611     10/29/2016 11:18:24   Batt Dischg Cur Limited    504 A (96%)</t>
  </si>
  <si>
    <t xml:space="preserve"> MinCell: 3693mV</t>
  </si>
  <si>
    <t xml:space="preserve"> 00612     10/29/2016 11:19:24   Disarmed                   PackTemp: h 27C</t>
  </si>
  <si>
    <t xml:space="preserve"> Vpack:103.700V</t>
  </si>
  <si>
    <t xml:space="preserve"> 00613     10/29/2016 11:20:24   Disarmed                   PackTemp: h 27C</t>
  </si>
  <si>
    <t xml:space="preserve"> Vpack:103.773V</t>
  </si>
  <si>
    <t xml:space="preserve"> 00614     10/29/2016 11:21:24   Disarmed                   PackTemp: h 27C</t>
  </si>
  <si>
    <t xml:space="preserve"> Vpack:103.806V</t>
  </si>
  <si>
    <t xml:space="preserve"> 00001     10/27/2016 08:23:10   Disarmed                   PackTemp: h 22C</t>
  </si>
  <si>
    <t xml:space="preserve"> Vpack:108.929V</t>
  </si>
  <si>
    <t xml:space="preserve"> Odo: 1800km</t>
  </si>
  <si>
    <t xml:space="preserve"> 00002     10/27/2016 08:24:10   Disarmed                   PackTemp: h 22C</t>
  </si>
  <si>
    <t xml:space="preserve"> Vpack:109.105V</t>
  </si>
  <si>
    <t xml:space="preserve"> 00003     10/27/2016 08:25:10   Disarmed                   PackTemp: h 22C</t>
  </si>
  <si>
    <t xml:space="preserve"> Vpack:109.167V</t>
  </si>
  <si>
    <t xml:space="preserve"> 00004     10/27/2016 08:25:20   DEBUG: Module scheme changed from Stopped mode to Running mode</t>
  </si>
  <si>
    <t xml:space="preserve"> 00005     10/27/2016 08:25:20   DEBUG: Module mode Change Does Not Require Disconnect</t>
  </si>
  <si>
    <t xml:space="preserve"> 00006     10/27/2016 08:26:10   Riding                     PackTemp: h 22C</t>
  </si>
  <si>
    <t xml:space="preserve"> Vpack:108.749V</t>
  </si>
  <si>
    <t xml:space="preserve"> 00007     10/27/2016 08:27:10   Riding                     PackTemp: h 22C</t>
  </si>
  <si>
    <t xml:space="preserve"> Vpack:108.708V</t>
  </si>
  <si>
    <t xml:space="preserve"> MotAmps:   5</t>
  </si>
  <si>
    <t xml:space="preserve"> MotRPM: 466</t>
  </si>
  <si>
    <t xml:space="preserve"> 00008     10/27/2016 08:28:10   Riding                     PackTemp: h 22C</t>
  </si>
  <si>
    <t xml:space="preserve"> Vpack:103.787V</t>
  </si>
  <si>
    <t xml:space="preserve"> MotAmps: 267</t>
  </si>
  <si>
    <t xml:space="preserve"> BattAmps:  50</t>
  </si>
  <si>
    <t xml:space="preserve"> MotRPM: 542</t>
  </si>
  <si>
    <t xml:space="preserve"> 00009     10/27/2016 08:29:10   Riding                     PackTemp: h 22C</t>
  </si>
  <si>
    <t xml:space="preserve"> Vpack:107.817V</t>
  </si>
  <si>
    <t xml:space="preserve"> MotRPM: 367</t>
  </si>
  <si>
    <t xml:space="preserve"> Odo: 1801km</t>
  </si>
  <si>
    <t xml:space="preserve"> 00010     10/27/2016 08:30:10   Riding                     PackTemp: h 22C</t>
  </si>
  <si>
    <t xml:space="preserve"> Vpack:108.015V</t>
  </si>
  <si>
    <t xml:space="preserve"> MotRPM: 391</t>
  </si>
  <si>
    <t xml:space="preserve"> 00011     10/27/2016 08:31:10   Riding                     PackTemp: h 22C</t>
  </si>
  <si>
    <t xml:space="preserve"> MotAmps: 173</t>
  </si>
  <si>
    <t xml:space="preserve"> MotRPM: 503</t>
  </si>
  <si>
    <t xml:space="preserve"> 00012     10/27/2016 08:32:10   Riding                     PackTemp: h 22C</t>
  </si>
  <si>
    <t xml:space="preserve"> Vpack:104.329V</t>
  </si>
  <si>
    <t xml:space="preserve"> MotRPM: 679</t>
  </si>
  <si>
    <t xml:space="preserve"> 00013     10/27/2016 08:33:10   Riding                     PackTemp: h 23C</t>
  </si>
  <si>
    <t xml:space="preserve"> Vpack:107.003V</t>
  </si>
  <si>
    <t xml:space="preserve"> MotRPM: 379</t>
  </si>
  <si>
    <t xml:space="preserve"> 00014     10/27/2016 08:34:10   Riding                     PackTemp: h 23C</t>
  </si>
  <si>
    <t xml:space="preserve"> Vpack:107.321V</t>
  </si>
  <si>
    <t xml:space="preserve"> MotRPM: 479</t>
  </si>
  <si>
    <t xml:space="preserve"> 00015     10/27/2016 08:35:10   Riding                     PackTemp: h 23C</t>
  </si>
  <si>
    <t xml:space="preserve"> Vpack:107.301V</t>
  </si>
  <si>
    <t xml:space="preserve"> MotRPM: 100</t>
  </si>
  <si>
    <t xml:space="preserve"> 00016     10/27/2016 08:36:10   Riding                     PackTemp: h 23C</t>
  </si>
  <si>
    <t xml:space="preserve"> Vpack:104.000V</t>
  </si>
  <si>
    <t xml:space="preserve"> BattAmps:  35</t>
  </si>
  <si>
    <t xml:space="preserve"> MotRPM: 742</t>
  </si>
  <si>
    <t xml:space="preserve"> Odo: 1802km</t>
  </si>
  <si>
    <t xml:space="preserve"> 00017     10/27/2016 08:37:10   Riding                     PackTemp: h 23C</t>
  </si>
  <si>
    <t xml:space="preserve"> Vpack:106.575V</t>
  </si>
  <si>
    <t xml:space="preserve"> MotRPM: 231</t>
  </si>
  <si>
    <t xml:space="preserve"> 00018     10/27/2016 08:38:10   Riding                     PackTemp: h 23C</t>
  </si>
  <si>
    <t xml:space="preserve"> Vpack:105.976V</t>
  </si>
  <si>
    <t xml:space="preserve"> MotRPM: 382</t>
  </si>
  <si>
    <t xml:space="preserve"> 00019     10/27/2016 08:39:10   Riding                     PackTemp: h 23C</t>
  </si>
  <si>
    <t xml:space="preserve"> Vpack:105.586V</t>
  </si>
  <si>
    <t xml:space="preserve"> MotTemp:  75C</t>
  </si>
  <si>
    <t xml:space="preserve"> CtrlTemp:  34C</t>
  </si>
  <si>
    <t xml:space="preserve"> MotRPM:  27</t>
  </si>
  <si>
    <t xml:space="preserve"> 00020     10/27/2016 08:40:10   Riding                     PackTemp: h 23C</t>
  </si>
  <si>
    <t xml:space="preserve"> Vpack:105.620V</t>
  </si>
  <si>
    <t xml:space="preserve"> 00021     10/27/2016 08:41:10   Riding                     PackTemp: h 23C</t>
  </si>
  <si>
    <t xml:space="preserve"> Vpack:102.602V</t>
  </si>
  <si>
    <t xml:space="preserve"> MotAmps: 265</t>
  </si>
  <si>
    <t xml:space="preserve"> 00022     10/27/2016 08:42:10   Riding                     PackTemp: h 23C</t>
  </si>
  <si>
    <t xml:space="preserve"> MotRPM:   6</t>
  </si>
  <si>
    <t xml:space="preserve"> 00023     10/27/2016 08:43:10   Riding                     PackTemp: h 23C</t>
  </si>
  <si>
    <t xml:space="preserve"> Vpack:105.860V</t>
  </si>
  <si>
    <t xml:space="preserve"> MotRPM: 495</t>
  </si>
  <si>
    <t xml:space="preserve"> Odo: 1803km</t>
  </si>
  <si>
    <t xml:space="preserve"> 00024     10/27/2016 08:44:10   Riding                     PackTemp: h 23C</t>
  </si>
  <si>
    <t xml:space="preserve"> Vpack:103.174V</t>
  </si>
  <si>
    <t xml:space="preserve"> MotRPM: 578</t>
  </si>
  <si>
    <t>Replace this data with your log text file by following these instructions</t>
  </si>
  <si>
    <t>After importing click on the ride worksheet tab below to continue</t>
  </si>
  <si>
    <t>Next, click on the log worksheet tab below and follow the data import instructions on the log worksheet</t>
  </si>
  <si>
    <t xml:space="preserve"> 00025     10/27/2016 08:45:10   Riding                     PackTemp: h 24C</t>
  </si>
  <si>
    <t xml:space="preserve"> Vpack:104.547V</t>
  </si>
  <si>
    <t xml:space="preserve"> MotRPM:  44</t>
  </si>
  <si>
    <t xml:space="preserve"> 00026     10/27/2016 08:45:13   DEBUG: Module scheme changed from Running mode to Stopped mode</t>
  </si>
  <si>
    <t xml:space="preserve"> 00027     10/27/2016 08:45:13   DEBUG: Module mode Change Does Not Require Disconnect</t>
  </si>
  <si>
    <t xml:space="preserve"> 00028     10/27/2016 08:45:35   Power Off                  Key Switch</t>
  </si>
  <si>
    <t xml:space="preserve"> 00029     10/27/2016 08:45:35   Sevcon Turned Off</t>
  </si>
  <si>
    <t xml:space="preserve"> 00030     10/27/2016 08:45:35   Module 00 Opening Contactor  vmod:   0.000V</t>
  </si>
  <si>
    <t xml:space="preserve"> 00031     10/27/2016 08:45:35   Module 01 Opening Contactor  vmod: 104.917V</t>
  </si>
  <si>
    <t xml:space="preserve"> 00032     10/27/2016 08:45:35   INFO:  Disabling External Chg 0 Charger 2</t>
  </si>
  <si>
    <t xml:space="preserve"> 00033     10/27/2016 08:45:35   INFO:  Disabling External Chg 1 Charger 3</t>
  </si>
  <si>
    <t xml:space="preserve"> 00034                       0   DEBUG: Reset: Power-On</t>
  </si>
  <si>
    <t xml:space="preserve"> 00035                       0   Power On                   Onboard Charger</t>
  </si>
  <si>
    <t xml:space="preserve"> 00036                       0   Calex 720W Charger 0 Connected    </t>
  </si>
  <si>
    <t xml:space="preserve"> 00037                       0   Calex 1200W Charger 1 Connected    </t>
  </si>
  <si>
    <t xml:space="preserve"> 00038                       0   DEBUG: Module scheme changed from None mode to Charging mode</t>
  </si>
  <si>
    <t xml:space="preserve"> 00039                       0   Module 00 Opening Contactor  vmod:   0.000V</t>
  </si>
  <si>
    <t xml:space="preserve"> 00040                       0   Module 01 Opening Contactor  vmod:   0.000V</t>
  </si>
  <si>
    <t xml:space="preserve"> 00041                       0   Module 01 CAN Link Up</t>
  </si>
  <si>
    <t xml:space="preserve"> 00042                       0   Module 01 Registered       serial: 16sg2840</t>
  </si>
  <si>
    <t xml:space="preserve">  vmod: 105.052V</t>
  </si>
  <si>
    <t xml:space="preserve"> 00043     10/27/2016 08:45:41   Module 01 CAN Link Down</t>
  </si>
  <si>
    <t xml:space="preserve"> 00044     10/27/2016 08:45:42   Module 01 CAN Link Up</t>
  </si>
  <si>
    <t xml:space="preserve"> 00045     10/27/2016 08:45:43   Sevcon Turned On</t>
  </si>
  <si>
    <t xml:space="preserve"> 00046     10/27/2016 08:45:44   CAN1 ACK error. count=1</t>
  </si>
  <si>
    <t xml:space="preserve"> 00047     10/27/2016 08:45:45   Sevcon CAN Link Up</t>
  </si>
  <si>
    <t xml:space="preserve"> 00048     10/27/2016 08:45:46   DEBUG: Sevcon Contactor Drive ON.</t>
  </si>
  <si>
    <t xml:space="preserve"> 00049     10/27/2016 08:45:46   Module 01 Closing Contactor  vmod: 105.009V</t>
  </si>
  <si>
    <t xml:space="preserve"> maxsys: 105.058V</t>
  </si>
  <si>
    <t xml:space="preserve"> minsys: 105.058V</t>
  </si>
  <si>
    <t xml:space="preserve"> 00050     10/27/2016 08:45:46   DEBUG: Module 01 Contactor is now Closed</t>
  </si>
  <si>
    <t xml:space="preserve"> 00051     10/27/2016 08:45:46   INFO:  Enabling Calex 720W Charger 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</si>
</sst>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\ h:mm\ AM/PM"/>
  </numFmts>
  <fonts count="1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.5"/>
      <name val="Arial"/>
      <family val="0"/>
    </font>
    <font>
      <b/>
      <sz val="18.5"/>
      <name val="Arial"/>
      <family val="0"/>
    </font>
    <font>
      <b/>
      <sz val="13.5"/>
      <name val="Arial"/>
      <family val="0"/>
    </font>
    <font>
      <b/>
      <sz val="17"/>
      <name val="Arial"/>
      <family val="0"/>
    </font>
    <font>
      <sz val="13.5"/>
      <name val="Arial"/>
      <family val="0"/>
    </font>
    <font>
      <sz val="14.5"/>
      <name val="Arial"/>
      <family val="0"/>
    </font>
    <font>
      <b/>
      <sz val="10"/>
      <color indexed="8"/>
      <name val="Arial"/>
      <family val="2"/>
    </font>
    <font>
      <b/>
      <sz val="10"/>
      <color indexed="4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9" fontId="0" fillId="0" borderId="0" xfId="0" applyNumberFormat="1" applyAlignment="1">
      <alignment/>
    </xf>
    <xf numFmtId="0" fontId="0" fillId="0" borderId="0" xfId="0" applyNumberFormat="1" applyAlignment="1">
      <alignment/>
    </xf>
    <xf numFmtId="15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0" fillId="0" borderId="0" xfId="0" applyAlignment="1" applyProtection="1">
      <alignment/>
      <protection locked="0"/>
    </xf>
    <xf numFmtId="0" fontId="1" fillId="2" borderId="1" xfId="0" applyFont="1" applyFill="1" applyBorder="1" applyAlignment="1" applyProtection="1">
      <alignment/>
      <protection locked="0"/>
    </xf>
    <xf numFmtId="0" fontId="1" fillId="3" borderId="2" xfId="0" applyFont="1" applyFill="1" applyBorder="1" applyAlignment="1">
      <alignment/>
    </xf>
    <xf numFmtId="9" fontId="0" fillId="3" borderId="2" xfId="0" applyNumberFormat="1" applyFill="1" applyBorder="1" applyAlignment="1">
      <alignment/>
    </xf>
    <xf numFmtId="0" fontId="0" fillId="3" borderId="2" xfId="0" applyFill="1" applyBorder="1" applyAlignment="1">
      <alignment/>
    </xf>
    <xf numFmtId="0" fontId="0" fillId="3" borderId="2" xfId="0" applyFill="1" applyBorder="1" applyAlignment="1">
      <alignment/>
    </xf>
    <xf numFmtId="164" fontId="1" fillId="3" borderId="2" xfId="0" applyNumberFormat="1" applyFont="1" applyFill="1" applyBorder="1" applyAlignment="1">
      <alignment/>
    </xf>
    <xf numFmtId="0" fontId="1" fillId="3" borderId="2" xfId="0" applyFont="1" applyFill="1" applyBorder="1" applyAlignment="1">
      <alignment/>
    </xf>
    <xf numFmtId="0" fontId="1" fillId="3" borderId="3" xfId="0" applyFont="1" applyFill="1" applyBorder="1" applyAlignment="1">
      <alignment/>
    </xf>
    <xf numFmtId="0" fontId="0" fillId="3" borderId="3" xfId="0" applyFill="1" applyBorder="1" applyAlignment="1">
      <alignment/>
    </xf>
    <xf numFmtId="9" fontId="0" fillId="3" borderId="3" xfId="0" applyNumberFormat="1" applyFill="1" applyBorder="1" applyAlignment="1">
      <alignment/>
    </xf>
    <xf numFmtId="0" fontId="0" fillId="3" borderId="3" xfId="0" applyFill="1" applyBorder="1" applyAlignment="1">
      <alignment/>
    </xf>
    <xf numFmtId="0" fontId="1" fillId="3" borderId="3" xfId="0" applyNumberFormat="1" applyFont="1" applyFill="1" applyBorder="1" applyAlignment="1">
      <alignment/>
    </xf>
    <xf numFmtId="0" fontId="1" fillId="3" borderId="3" xfId="0" applyFont="1" applyFill="1" applyBorder="1" applyAlignment="1">
      <alignment/>
    </xf>
    <xf numFmtId="0" fontId="0" fillId="3" borderId="0" xfId="0" applyFill="1" applyAlignment="1">
      <alignment/>
    </xf>
    <xf numFmtId="0" fontId="1" fillId="4" borderId="4" xfId="0" applyFont="1" applyFill="1" applyBorder="1" applyAlignment="1">
      <alignment/>
    </xf>
    <xf numFmtId="0" fontId="0" fillId="4" borderId="5" xfId="0" applyFill="1" applyBorder="1" applyAlignment="1">
      <alignment/>
    </xf>
    <xf numFmtId="0" fontId="0" fillId="4" borderId="6" xfId="0" applyFill="1" applyBorder="1" applyAlignment="1">
      <alignment/>
    </xf>
    <xf numFmtId="0" fontId="1" fillId="4" borderId="7" xfId="0" applyFont="1" applyFill="1" applyBorder="1" applyAlignment="1">
      <alignment/>
    </xf>
    <xf numFmtId="0" fontId="0" fillId="4" borderId="0" xfId="0" applyFill="1" applyBorder="1" applyAlignment="1">
      <alignment/>
    </xf>
    <xf numFmtId="0" fontId="0" fillId="4" borderId="8" xfId="0" applyFill="1" applyBorder="1" applyAlignment="1">
      <alignment/>
    </xf>
    <xf numFmtId="0" fontId="1" fillId="4" borderId="9" xfId="0" applyFont="1" applyFill="1" applyBorder="1" applyAlignment="1">
      <alignment/>
    </xf>
    <xf numFmtId="0" fontId="0" fillId="4" borderId="10" xfId="0" applyFill="1" applyBorder="1" applyAlignment="1">
      <alignment/>
    </xf>
    <xf numFmtId="0" fontId="0" fillId="4" borderId="11" xfId="0" applyFill="1" applyBorder="1" applyAlignment="1">
      <alignment/>
    </xf>
    <xf numFmtId="0" fontId="10" fillId="5" borderId="0" xfId="0" applyFont="1" applyFill="1" applyAlignment="1" applyProtection="1">
      <alignment/>
      <protection locked="0"/>
    </xf>
    <xf numFmtId="0" fontId="11" fillId="5" borderId="0" xfId="0" applyFont="1" applyFill="1" applyAlignment="1" applyProtection="1">
      <alignment/>
      <protection locked="0"/>
    </xf>
    <xf numFmtId="0" fontId="1" fillId="5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4" borderId="12" xfId="0" applyFont="1" applyFill="1" applyBorder="1" applyAlignment="1">
      <alignment/>
    </xf>
    <xf numFmtId="1" fontId="0" fillId="4" borderId="12" xfId="0" applyNumberFormat="1" applyFont="1" applyFill="1" applyBorder="1" applyAlignment="1">
      <alignment/>
    </xf>
    <xf numFmtId="9" fontId="0" fillId="4" borderId="12" xfId="0" applyNumberFormat="1" applyFont="1" applyFill="1" applyBorder="1" applyAlignment="1">
      <alignment/>
    </xf>
    <xf numFmtId="0" fontId="2" fillId="4" borderId="12" xfId="20" applyFont="1" applyFill="1" applyBorder="1" applyAlignment="1">
      <alignment/>
    </xf>
    <xf numFmtId="0" fontId="0" fillId="4" borderId="13" xfId="0" applyFont="1" applyFill="1" applyBorder="1" applyAlignment="1">
      <alignment/>
    </xf>
    <xf numFmtId="1" fontId="0" fillId="4" borderId="13" xfId="0" applyNumberFormat="1" applyFont="1" applyFill="1" applyBorder="1" applyAlignment="1">
      <alignment/>
    </xf>
    <xf numFmtId="9" fontId="0" fillId="4" borderId="13" xfId="0" applyNumberFormat="1" applyFont="1" applyFill="1" applyBorder="1" applyAlignment="1">
      <alignment/>
    </xf>
    <xf numFmtId="0" fontId="0" fillId="5" borderId="12" xfId="0" applyFont="1" applyFill="1" applyBorder="1" applyAlignment="1">
      <alignment/>
    </xf>
    <xf numFmtId="1" fontId="0" fillId="5" borderId="12" xfId="0" applyNumberFormat="1" applyFont="1" applyFill="1" applyBorder="1" applyAlignment="1">
      <alignment/>
    </xf>
    <xf numFmtId="9" fontId="0" fillId="5" borderId="12" xfId="0" applyNumberFormat="1" applyFont="1" applyFill="1" applyBorder="1" applyAlignment="1">
      <alignment/>
    </xf>
    <xf numFmtId="0" fontId="2" fillId="5" borderId="12" xfId="20" applyFont="1" applyFill="1" applyBorder="1" applyAlignment="1">
      <alignment/>
    </xf>
    <xf numFmtId="0" fontId="0" fillId="5" borderId="0" xfId="0" applyFont="1" applyFill="1" applyBorder="1" applyAlignment="1">
      <alignment/>
    </xf>
    <xf numFmtId="1" fontId="0" fillId="5" borderId="0" xfId="0" applyNumberFormat="1" applyFont="1" applyFill="1" applyBorder="1" applyAlignment="1">
      <alignment/>
    </xf>
    <xf numFmtId="9" fontId="0" fillId="5" borderId="0" xfId="0" applyNumberFormat="1" applyFont="1" applyFill="1" applyBorder="1" applyAlignment="1">
      <alignment/>
    </xf>
    <xf numFmtId="0" fontId="0" fillId="5" borderId="13" xfId="0" applyFont="1" applyFill="1" applyBorder="1" applyAlignment="1">
      <alignment/>
    </xf>
    <xf numFmtId="1" fontId="0" fillId="5" borderId="13" xfId="0" applyNumberFormat="1" applyFont="1" applyFill="1" applyBorder="1" applyAlignment="1">
      <alignment/>
    </xf>
    <xf numFmtId="9" fontId="0" fillId="5" borderId="13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Ride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v>SOC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ride!$B$13:$B$185</c:f>
              <c:numCache>
                <c:ptCount val="173"/>
                <c:pt idx="0">
                  <c:v>0</c:v>
                </c:pt>
                <c:pt idx="1">
                  <c:v>1.000000003259629</c:v>
                </c:pt>
                <c:pt idx="2">
                  <c:v>2.000000006519258</c:v>
                </c:pt>
                <c:pt idx="3">
                  <c:v>2.999999999301508</c:v>
                </c:pt>
                <c:pt idx="4">
                  <c:v>4.000000002561137</c:v>
                </c:pt>
                <c:pt idx="5">
                  <c:v>5.000000005820766</c:v>
                </c:pt>
                <c:pt idx="6">
                  <c:v>5.999999998603016</c:v>
                </c:pt>
                <c:pt idx="7">
                  <c:v>7.000000001862645</c:v>
                </c:pt>
                <c:pt idx="8">
                  <c:v>8.000000005122274</c:v>
                </c:pt>
                <c:pt idx="9">
                  <c:v>8.999999997904524</c:v>
                </c:pt>
                <c:pt idx="10">
                  <c:v>10.000000001164153</c:v>
                </c:pt>
                <c:pt idx="11">
                  <c:v>11.000000004423782</c:v>
                </c:pt>
                <c:pt idx="12">
                  <c:v>11.999999997206032</c:v>
                </c:pt>
                <c:pt idx="13">
                  <c:v>13.000000000465661</c:v>
                </c:pt>
                <c:pt idx="14">
                  <c:v>14.00000000372529</c:v>
                </c:pt>
                <c:pt idx="15">
                  <c:v>15.00000000698492</c:v>
                </c:pt>
                <c:pt idx="16">
                  <c:v>15.99999999976717</c:v>
                </c:pt>
                <c:pt idx="17">
                  <c:v>17.0000000030268</c:v>
                </c:pt>
                <c:pt idx="18">
                  <c:v>18.000000006286427</c:v>
                </c:pt>
                <c:pt idx="19">
                  <c:v>18.999999999068677</c:v>
                </c:pt>
                <c:pt idx="20">
                  <c:v>20.000000002328306</c:v>
                </c:pt>
                <c:pt idx="21">
                  <c:v>21.000000005587935</c:v>
                </c:pt>
                <c:pt idx="22">
                  <c:v>21.999999998370185</c:v>
                </c:pt>
                <c:pt idx="23">
                  <c:v>23.000000001629815</c:v>
                </c:pt>
                <c:pt idx="24">
                  <c:v>24.000000004889444</c:v>
                </c:pt>
                <c:pt idx="25">
                  <c:v>24.999999997671694</c:v>
                </c:pt>
                <c:pt idx="26">
                  <c:v>26.000000000931323</c:v>
                </c:pt>
                <c:pt idx="27">
                  <c:v>27.00000000419095</c:v>
                </c:pt>
                <c:pt idx="28">
                  <c:v>27.9999999969732</c:v>
                </c:pt>
                <c:pt idx="29">
                  <c:v>29.00000000023283</c:v>
                </c:pt>
                <c:pt idx="30">
                  <c:v>30.00000000349246</c:v>
                </c:pt>
                <c:pt idx="31">
                  <c:v>31.00000000675209</c:v>
                </c:pt>
                <c:pt idx="32">
                  <c:v>31.99999999953434</c:v>
                </c:pt>
                <c:pt idx="33">
                  <c:v>33.00000000279397</c:v>
                </c:pt>
                <c:pt idx="34">
                  <c:v>34.0000000060536</c:v>
                </c:pt>
                <c:pt idx="35">
                  <c:v>34.99999999883585</c:v>
                </c:pt>
                <c:pt idx="36">
                  <c:v>36.000000002095476</c:v>
                </c:pt>
                <c:pt idx="37">
                  <c:v>37.000000005355105</c:v>
                </c:pt>
                <c:pt idx="38">
                  <c:v>37.999999998137355</c:v>
                </c:pt>
                <c:pt idx="39">
                  <c:v>39.000000001396984</c:v>
                </c:pt>
                <c:pt idx="40">
                  <c:v>40.00000000465661</c:v>
                </c:pt>
                <c:pt idx="41">
                  <c:v>40.99999999743886</c:v>
                </c:pt>
                <c:pt idx="42">
                  <c:v>42.00000000069849</c:v>
                </c:pt>
                <c:pt idx="43">
                  <c:v>43.00000000395812</c:v>
                </c:pt>
                <c:pt idx="44">
                  <c:v>43.99999999674037</c:v>
                </c:pt>
                <c:pt idx="45">
                  <c:v>45</c:v>
                </c:pt>
                <c:pt idx="46">
                  <c:v>46.00000000325963</c:v>
                </c:pt>
                <c:pt idx="47">
                  <c:v>47.00000000651926</c:v>
                </c:pt>
                <c:pt idx="48">
                  <c:v>47.99999999930151</c:v>
                </c:pt>
                <c:pt idx="49">
                  <c:v>49.00000000256114</c:v>
                </c:pt>
                <c:pt idx="50">
                  <c:v>50.000000005820766</c:v>
                </c:pt>
                <c:pt idx="51">
                  <c:v>50.999999998603016</c:v>
                </c:pt>
                <c:pt idx="52">
                  <c:v>52.000000001862645</c:v>
                </c:pt>
                <c:pt idx="53">
                  <c:v>53.000000005122274</c:v>
                </c:pt>
                <c:pt idx="54">
                  <c:v>53.999999997904524</c:v>
                </c:pt>
                <c:pt idx="55">
                  <c:v>55.00000000116415</c:v>
                </c:pt>
                <c:pt idx="56">
                  <c:v>56.00000000442378</c:v>
                </c:pt>
                <c:pt idx="57">
                  <c:v>56.00000000442378</c:v>
                </c:pt>
                <c:pt idx="58">
                  <c:v>56.99999999720603</c:v>
                </c:pt>
                <c:pt idx="59">
                  <c:v>56.99999999720603</c:v>
                </c:pt>
                <c:pt idx="60">
                  <c:v>56.99999999720603</c:v>
                </c:pt>
                <c:pt idx="61">
                  <c:v>56.99999999720603</c:v>
                </c:pt>
                <c:pt idx="62">
                  <c:v>56.99999999720603</c:v>
                </c:pt>
                <c:pt idx="63">
                  <c:v>56.99999999720603</c:v>
                </c:pt>
                <c:pt idx="64">
                  <c:v>56.99999999720603</c:v>
                </c:pt>
                <c:pt idx="65">
                  <c:v>56.99999999720603</c:v>
                </c:pt>
                <c:pt idx="66">
                  <c:v>56.99999999720603</c:v>
                </c:pt>
                <c:pt idx="67">
                  <c:v>56.99999999720603</c:v>
                </c:pt>
                <c:pt idx="68">
                  <c:v>56.99999999720603</c:v>
                </c:pt>
              </c:numCache>
            </c:numRef>
          </c:xVal>
          <c:yVal>
            <c:numRef>
              <c:f>ride!$C$13:$C$185</c:f>
              <c:numCache>
                <c:ptCount val="173"/>
                <c:pt idx="0">
                  <c:v>0.86</c:v>
                </c:pt>
                <c:pt idx="1">
                  <c:v>0.86</c:v>
                </c:pt>
                <c:pt idx="2">
                  <c:v>0.86</c:v>
                </c:pt>
                <c:pt idx="3">
                  <c:v>0.85</c:v>
                </c:pt>
                <c:pt idx="4">
                  <c:v>0.84</c:v>
                </c:pt>
                <c:pt idx="5">
                  <c:v>0.84</c:v>
                </c:pt>
                <c:pt idx="6">
                  <c:v>0.83</c:v>
                </c:pt>
                <c:pt idx="7">
                  <c:v>0.82</c:v>
                </c:pt>
                <c:pt idx="8">
                  <c:v>0.81</c:v>
                </c:pt>
                <c:pt idx="9">
                  <c:v>0.8</c:v>
                </c:pt>
                <c:pt idx="10">
                  <c:v>0.79</c:v>
                </c:pt>
                <c:pt idx="11">
                  <c:v>0.78</c:v>
                </c:pt>
                <c:pt idx="12">
                  <c:v>0.77</c:v>
                </c:pt>
                <c:pt idx="13">
                  <c:v>0.77</c:v>
                </c:pt>
                <c:pt idx="14">
                  <c:v>0.76</c:v>
                </c:pt>
                <c:pt idx="15">
                  <c:v>0.75</c:v>
                </c:pt>
                <c:pt idx="16">
                  <c:v>0.74</c:v>
                </c:pt>
                <c:pt idx="17">
                  <c:v>0.74</c:v>
                </c:pt>
                <c:pt idx="18">
                  <c:v>0.74</c:v>
                </c:pt>
                <c:pt idx="19">
                  <c:v>0.73</c:v>
                </c:pt>
                <c:pt idx="20">
                  <c:v>0.73</c:v>
                </c:pt>
                <c:pt idx="21">
                  <c:v>0.73</c:v>
                </c:pt>
                <c:pt idx="22">
                  <c:v>0.73</c:v>
                </c:pt>
                <c:pt idx="23">
                  <c:v>0.72</c:v>
                </c:pt>
                <c:pt idx="24">
                  <c:v>0.71</c:v>
                </c:pt>
                <c:pt idx="25">
                  <c:v>0.7</c:v>
                </c:pt>
                <c:pt idx="26">
                  <c:v>0.69</c:v>
                </c:pt>
                <c:pt idx="27">
                  <c:v>0.68</c:v>
                </c:pt>
                <c:pt idx="28">
                  <c:v>0.67</c:v>
                </c:pt>
                <c:pt idx="29">
                  <c:v>0.67</c:v>
                </c:pt>
                <c:pt idx="30">
                  <c:v>0.67</c:v>
                </c:pt>
                <c:pt idx="31">
                  <c:v>0.67</c:v>
                </c:pt>
                <c:pt idx="32">
                  <c:v>0.67</c:v>
                </c:pt>
                <c:pt idx="33">
                  <c:v>0.67</c:v>
                </c:pt>
                <c:pt idx="34">
                  <c:v>0.67</c:v>
                </c:pt>
                <c:pt idx="35">
                  <c:v>0.67</c:v>
                </c:pt>
                <c:pt idx="36">
                  <c:v>0.67</c:v>
                </c:pt>
                <c:pt idx="37">
                  <c:v>0.66</c:v>
                </c:pt>
                <c:pt idx="38">
                  <c:v>0.66</c:v>
                </c:pt>
                <c:pt idx="39">
                  <c:v>0.66</c:v>
                </c:pt>
                <c:pt idx="40">
                  <c:v>0.67</c:v>
                </c:pt>
                <c:pt idx="41">
                  <c:v>0.66</c:v>
                </c:pt>
                <c:pt idx="42">
                  <c:v>0.66</c:v>
                </c:pt>
                <c:pt idx="43">
                  <c:v>0.67</c:v>
                </c:pt>
                <c:pt idx="44">
                  <c:v>0.66</c:v>
                </c:pt>
                <c:pt idx="45">
                  <c:v>0.67</c:v>
                </c:pt>
                <c:pt idx="46">
                  <c:v>0.67</c:v>
                </c:pt>
                <c:pt idx="47">
                  <c:v>0.67</c:v>
                </c:pt>
                <c:pt idx="48">
                  <c:v>0.67</c:v>
                </c:pt>
                <c:pt idx="49">
                  <c:v>0.66</c:v>
                </c:pt>
                <c:pt idx="50">
                  <c:v>0.66</c:v>
                </c:pt>
                <c:pt idx="51">
                  <c:v>0.65</c:v>
                </c:pt>
                <c:pt idx="52">
                  <c:v>0.64</c:v>
                </c:pt>
                <c:pt idx="53">
                  <c:v>0.63</c:v>
                </c:pt>
                <c:pt idx="54">
                  <c:v>0.62</c:v>
                </c:pt>
                <c:pt idx="55">
                  <c:v>0.61</c:v>
                </c:pt>
                <c:pt idx="56">
                  <c:v>0.6</c:v>
                </c:pt>
                <c:pt idx="57">
                  <c:v>0.6</c:v>
                </c:pt>
                <c:pt idx="58">
                  <c:v>0.6</c:v>
                </c:pt>
                <c:pt idx="59">
                  <c:v>0.6</c:v>
                </c:pt>
                <c:pt idx="60">
                  <c:v>0.6</c:v>
                </c:pt>
                <c:pt idx="61">
                  <c:v>0.6</c:v>
                </c:pt>
                <c:pt idx="62">
                  <c:v>0.6</c:v>
                </c:pt>
                <c:pt idx="63">
                  <c:v>0.6</c:v>
                </c:pt>
                <c:pt idx="64">
                  <c:v>0.6</c:v>
                </c:pt>
                <c:pt idx="65">
                  <c:v>0.6</c:v>
                </c:pt>
                <c:pt idx="66">
                  <c:v>0.6</c:v>
                </c:pt>
                <c:pt idx="67">
                  <c:v>0.6</c:v>
                </c:pt>
                <c:pt idx="68">
                  <c:v>0.6</c:v>
                </c:pt>
              </c:numCache>
            </c:numRef>
          </c:yVal>
          <c:smooth val="0"/>
        </c:ser>
        <c:axId val="56325079"/>
        <c:axId val="37163664"/>
      </c:scatterChart>
      <c:scatterChart>
        <c:scatterStyle val="lineMarker"/>
        <c:varyColors val="0"/>
        <c:ser>
          <c:idx val="0"/>
          <c:order val="1"/>
          <c:tx>
            <c:v>km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ride!$B$13:$B$185</c:f>
              <c:numCache>
                <c:ptCount val="173"/>
                <c:pt idx="0">
                  <c:v>0</c:v>
                </c:pt>
                <c:pt idx="1">
                  <c:v>1.000000003259629</c:v>
                </c:pt>
                <c:pt idx="2">
                  <c:v>2.000000006519258</c:v>
                </c:pt>
                <c:pt idx="3">
                  <c:v>2.999999999301508</c:v>
                </c:pt>
                <c:pt idx="4">
                  <c:v>4.000000002561137</c:v>
                </c:pt>
                <c:pt idx="5">
                  <c:v>5.000000005820766</c:v>
                </c:pt>
                <c:pt idx="6">
                  <c:v>5.999999998603016</c:v>
                </c:pt>
                <c:pt idx="7">
                  <c:v>7.000000001862645</c:v>
                </c:pt>
                <c:pt idx="8">
                  <c:v>8.000000005122274</c:v>
                </c:pt>
                <c:pt idx="9">
                  <c:v>8.999999997904524</c:v>
                </c:pt>
                <c:pt idx="10">
                  <c:v>10.000000001164153</c:v>
                </c:pt>
                <c:pt idx="11">
                  <c:v>11.000000004423782</c:v>
                </c:pt>
                <c:pt idx="12">
                  <c:v>11.999999997206032</c:v>
                </c:pt>
                <c:pt idx="13">
                  <c:v>13.000000000465661</c:v>
                </c:pt>
                <c:pt idx="14">
                  <c:v>14.00000000372529</c:v>
                </c:pt>
                <c:pt idx="15">
                  <c:v>15.00000000698492</c:v>
                </c:pt>
                <c:pt idx="16">
                  <c:v>15.99999999976717</c:v>
                </c:pt>
                <c:pt idx="17">
                  <c:v>17.0000000030268</c:v>
                </c:pt>
                <c:pt idx="18">
                  <c:v>18.000000006286427</c:v>
                </c:pt>
                <c:pt idx="19">
                  <c:v>18.999999999068677</c:v>
                </c:pt>
                <c:pt idx="20">
                  <c:v>20.000000002328306</c:v>
                </c:pt>
                <c:pt idx="21">
                  <c:v>21.000000005587935</c:v>
                </c:pt>
                <c:pt idx="22">
                  <c:v>21.999999998370185</c:v>
                </c:pt>
                <c:pt idx="23">
                  <c:v>23.000000001629815</c:v>
                </c:pt>
                <c:pt idx="24">
                  <c:v>24.000000004889444</c:v>
                </c:pt>
                <c:pt idx="25">
                  <c:v>24.999999997671694</c:v>
                </c:pt>
                <c:pt idx="26">
                  <c:v>26.000000000931323</c:v>
                </c:pt>
                <c:pt idx="27">
                  <c:v>27.00000000419095</c:v>
                </c:pt>
                <c:pt idx="28">
                  <c:v>27.9999999969732</c:v>
                </c:pt>
                <c:pt idx="29">
                  <c:v>29.00000000023283</c:v>
                </c:pt>
                <c:pt idx="30">
                  <c:v>30.00000000349246</c:v>
                </c:pt>
                <c:pt idx="31">
                  <c:v>31.00000000675209</c:v>
                </c:pt>
                <c:pt idx="32">
                  <c:v>31.99999999953434</c:v>
                </c:pt>
                <c:pt idx="33">
                  <c:v>33.00000000279397</c:v>
                </c:pt>
                <c:pt idx="34">
                  <c:v>34.0000000060536</c:v>
                </c:pt>
                <c:pt idx="35">
                  <c:v>34.99999999883585</c:v>
                </c:pt>
                <c:pt idx="36">
                  <c:v>36.000000002095476</c:v>
                </c:pt>
                <c:pt idx="37">
                  <c:v>37.000000005355105</c:v>
                </c:pt>
                <c:pt idx="38">
                  <c:v>37.999999998137355</c:v>
                </c:pt>
                <c:pt idx="39">
                  <c:v>39.000000001396984</c:v>
                </c:pt>
                <c:pt idx="40">
                  <c:v>40.00000000465661</c:v>
                </c:pt>
                <c:pt idx="41">
                  <c:v>40.99999999743886</c:v>
                </c:pt>
                <c:pt idx="42">
                  <c:v>42.00000000069849</c:v>
                </c:pt>
                <c:pt idx="43">
                  <c:v>43.00000000395812</c:v>
                </c:pt>
                <c:pt idx="44">
                  <c:v>43.99999999674037</c:v>
                </c:pt>
                <c:pt idx="45">
                  <c:v>45</c:v>
                </c:pt>
                <c:pt idx="46">
                  <c:v>46.00000000325963</c:v>
                </c:pt>
                <c:pt idx="47">
                  <c:v>47.00000000651926</c:v>
                </c:pt>
                <c:pt idx="48">
                  <c:v>47.99999999930151</c:v>
                </c:pt>
                <c:pt idx="49">
                  <c:v>49.00000000256114</c:v>
                </c:pt>
                <c:pt idx="50">
                  <c:v>50.000000005820766</c:v>
                </c:pt>
                <c:pt idx="51">
                  <c:v>50.999999998603016</c:v>
                </c:pt>
                <c:pt idx="52">
                  <c:v>52.000000001862645</c:v>
                </c:pt>
                <c:pt idx="53">
                  <c:v>53.000000005122274</c:v>
                </c:pt>
                <c:pt idx="54">
                  <c:v>53.999999997904524</c:v>
                </c:pt>
                <c:pt idx="55">
                  <c:v>55.00000000116415</c:v>
                </c:pt>
                <c:pt idx="56">
                  <c:v>56.00000000442378</c:v>
                </c:pt>
                <c:pt idx="57">
                  <c:v>56.00000000442378</c:v>
                </c:pt>
                <c:pt idx="58">
                  <c:v>56.99999999720603</c:v>
                </c:pt>
                <c:pt idx="59">
                  <c:v>56.99999999720603</c:v>
                </c:pt>
                <c:pt idx="60">
                  <c:v>56.99999999720603</c:v>
                </c:pt>
                <c:pt idx="61">
                  <c:v>56.99999999720603</c:v>
                </c:pt>
                <c:pt idx="62">
                  <c:v>56.99999999720603</c:v>
                </c:pt>
                <c:pt idx="63">
                  <c:v>56.99999999720603</c:v>
                </c:pt>
                <c:pt idx="64">
                  <c:v>56.99999999720603</c:v>
                </c:pt>
                <c:pt idx="65">
                  <c:v>56.99999999720603</c:v>
                </c:pt>
                <c:pt idx="66">
                  <c:v>56.99999999720603</c:v>
                </c:pt>
                <c:pt idx="67">
                  <c:v>56.99999999720603</c:v>
                </c:pt>
                <c:pt idx="68">
                  <c:v>56.99999999720603</c:v>
                </c:pt>
              </c:numCache>
            </c:numRef>
          </c:xVal>
          <c:yVal>
            <c:numRef>
              <c:f>ride!$D$13:$D$185</c:f>
              <c:numCache>
                <c:ptCount val="173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4</c:v>
                </c:pt>
                <c:pt idx="13">
                  <c:v>4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6</c:v>
                </c:pt>
                <c:pt idx="19">
                  <c:v>6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8</c:v>
                </c:pt>
                <c:pt idx="25">
                  <c:v>8</c:v>
                </c:pt>
                <c:pt idx="26">
                  <c:v>8</c:v>
                </c:pt>
                <c:pt idx="27">
                  <c:v>9</c:v>
                </c:pt>
                <c:pt idx="28">
                  <c:v>9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  <c:pt idx="32">
                  <c:v>10</c:v>
                </c:pt>
                <c:pt idx="33">
                  <c:v>10</c:v>
                </c:pt>
                <c:pt idx="34">
                  <c:v>11</c:v>
                </c:pt>
                <c:pt idx="35">
                  <c:v>11</c:v>
                </c:pt>
                <c:pt idx="36">
                  <c:v>11</c:v>
                </c:pt>
                <c:pt idx="37">
                  <c:v>12</c:v>
                </c:pt>
                <c:pt idx="38">
                  <c:v>12</c:v>
                </c:pt>
                <c:pt idx="39">
                  <c:v>12</c:v>
                </c:pt>
                <c:pt idx="40">
                  <c:v>12</c:v>
                </c:pt>
                <c:pt idx="41">
                  <c:v>13</c:v>
                </c:pt>
                <c:pt idx="42">
                  <c:v>13</c:v>
                </c:pt>
                <c:pt idx="43">
                  <c:v>13</c:v>
                </c:pt>
                <c:pt idx="44">
                  <c:v>13</c:v>
                </c:pt>
                <c:pt idx="45">
                  <c:v>14</c:v>
                </c:pt>
                <c:pt idx="46">
                  <c:v>14</c:v>
                </c:pt>
                <c:pt idx="47">
                  <c:v>14</c:v>
                </c:pt>
                <c:pt idx="48">
                  <c:v>15</c:v>
                </c:pt>
                <c:pt idx="49">
                  <c:v>15</c:v>
                </c:pt>
                <c:pt idx="50">
                  <c:v>15</c:v>
                </c:pt>
                <c:pt idx="51">
                  <c:v>16</c:v>
                </c:pt>
                <c:pt idx="52">
                  <c:v>16</c:v>
                </c:pt>
                <c:pt idx="53">
                  <c:v>17</c:v>
                </c:pt>
                <c:pt idx="54">
                  <c:v>17</c:v>
                </c:pt>
                <c:pt idx="55">
                  <c:v>17</c:v>
                </c:pt>
                <c:pt idx="56">
                  <c:v>18</c:v>
                </c:pt>
                <c:pt idx="57">
                  <c:v>18</c:v>
                </c:pt>
                <c:pt idx="58">
                  <c:v>18</c:v>
                </c:pt>
                <c:pt idx="59">
                  <c:v>18</c:v>
                </c:pt>
                <c:pt idx="60">
                  <c:v>18</c:v>
                </c:pt>
                <c:pt idx="61">
                  <c:v>18</c:v>
                </c:pt>
                <c:pt idx="62">
                  <c:v>18</c:v>
                </c:pt>
                <c:pt idx="63">
                  <c:v>18</c:v>
                </c:pt>
                <c:pt idx="64">
                  <c:v>18</c:v>
                </c:pt>
                <c:pt idx="65">
                  <c:v>18</c:v>
                </c:pt>
                <c:pt idx="66">
                  <c:v>18</c:v>
                </c:pt>
                <c:pt idx="67">
                  <c:v>18</c:v>
                </c:pt>
                <c:pt idx="68">
                  <c:v>18</c:v>
                </c:pt>
              </c:numCache>
            </c:numRef>
          </c:yVal>
          <c:smooth val="0"/>
        </c:ser>
        <c:ser>
          <c:idx val="2"/>
          <c:order val="2"/>
          <c:tx>
            <c:v>miles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ride!$B$13:$B$185</c:f>
              <c:numCache>
                <c:ptCount val="173"/>
                <c:pt idx="0">
                  <c:v>0</c:v>
                </c:pt>
                <c:pt idx="1">
                  <c:v>1.000000003259629</c:v>
                </c:pt>
                <c:pt idx="2">
                  <c:v>2.000000006519258</c:v>
                </c:pt>
                <c:pt idx="3">
                  <c:v>2.999999999301508</c:v>
                </c:pt>
                <c:pt idx="4">
                  <c:v>4.000000002561137</c:v>
                </c:pt>
                <c:pt idx="5">
                  <c:v>5.000000005820766</c:v>
                </c:pt>
                <c:pt idx="6">
                  <c:v>5.999999998603016</c:v>
                </c:pt>
                <c:pt idx="7">
                  <c:v>7.000000001862645</c:v>
                </c:pt>
                <c:pt idx="8">
                  <c:v>8.000000005122274</c:v>
                </c:pt>
                <c:pt idx="9">
                  <c:v>8.999999997904524</c:v>
                </c:pt>
                <c:pt idx="10">
                  <c:v>10.000000001164153</c:v>
                </c:pt>
                <c:pt idx="11">
                  <c:v>11.000000004423782</c:v>
                </c:pt>
                <c:pt idx="12">
                  <c:v>11.999999997206032</c:v>
                </c:pt>
                <c:pt idx="13">
                  <c:v>13.000000000465661</c:v>
                </c:pt>
                <c:pt idx="14">
                  <c:v>14.00000000372529</c:v>
                </c:pt>
                <c:pt idx="15">
                  <c:v>15.00000000698492</c:v>
                </c:pt>
                <c:pt idx="16">
                  <c:v>15.99999999976717</c:v>
                </c:pt>
                <c:pt idx="17">
                  <c:v>17.0000000030268</c:v>
                </c:pt>
                <c:pt idx="18">
                  <c:v>18.000000006286427</c:v>
                </c:pt>
                <c:pt idx="19">
                  <c:v>18.999999999068677</c:v>
                </c:pt>
                <c:pt idx="20">
                  <c:v>20.000000002328306</c:v>
                </c:pt>
                <c:pt idx="21">
                  <c:v>21.000000005587935</c:v>
                </c:pt>
                <c:pt idx="22">
                  <c:v>21.999999998370185</c:v>
                </c:pt>
                <c:pt idx="23">
                  <c:v>23.000000001629815</c:v>
                </c:pt>
                <c:pt idx="24">
                  <c:v>24.000000004889444</c:v>
                </c:pt>
                <c:pt idx="25">
                  <c:v>24.999999997671694</c:v>
                </c:pt>
                <c:pt idx="26">
                  <c:v>26.000000000931323</c:v>
                </c:pt>
                <c:pt idx="27">
                  <c:v>27.00000000419095</c:v>
                </c:pt>
                <c:pt idx="28">
                  <c:v>27.9999999969732</c:v>
                </c:pt>
                <c:pt idx="29">
                  <c:v>29.00000000023283</c:v>
                </c:pt>
                <c:pt idx="30">
                  <c:v>30.00000000349246</c:v>
                </c:pt>
                <c:pt idx="31">
                  <c:v>31.00000000675209</c:v>
                </c:pt>
                <c:pt idx="32">
                  <c:v>31.99999999953434</c:v>
                </c:pt>
                <c:pt idx="33">
                  <c:v>33.00000000279397</c:v>
                </c:pt>
                <c:pt idx="34">
                  <c:v>34.0000000060536</c:v>
                </c:pt>
                <c:pt idx="35">
                  <c:v>34.99999999883585</c:v>
                </c:pt>
                <c:pt idx="36">
                  <c:v>36.000000002095476</c:v>
                </c:pt>
                <c:pt idx="37">
                  <c:v>37.000000005355105</c:v>
                </c:pt>
                <c:pt idx="38">
                  <c:v>37.999999998137355</c:v>
                </c:pt>
                <c:pt idx="39">
                  <c:v>39.000000001396984</c:v>
                </c:pt>
                <c:pt idx="40">
                  <c:v>40.00000000465661</c:v>
                </c:pt>
                <c:pt idx="41">
                  <c:v>40.99999999743886</c:v>
                </c:pt>
                <c:pt idx="42">
                  <c:v>42.00000000069849</c:v>
                </c:pt>
                <c:pt idx="43">
                  <c:v>43.00000000395812</c:v>
                </c:pt>
                <c:pt idx="44">
                  <c:v>43.99999999674037</c:v>
                </c:pt>
                <c:pt idx="45">
                  <c:v>45</c:v>
                </c:pt>
                <c:pt idx="46">
                  <c:v>46.00000000325963</c:v>
                </c:pt>
                <c:pt idx="47">
                  <c:v>47.00000000651926</c:v>
                </c:pt>
                <c:pt idx="48">
                  <c:v>47.99999999930151</c:v>
                </c:pt>
                <c:pt idx="49">
                  <c:v>49.00000000256114</c:v>
                </c:pt>
                <c:pt idx="50">
                  <c:v>50.000000005820766</c:v>
                </c:pt>
                <c:pt idx="51">
                  <c:v>50.999999998603016</c:v>
                </c:pt>
                <c:pt idx="52">
                  <c:v>52.000000001862645</c:v>
                </c:pt>
                <c:pt idx="53">
                  <c:v>53.000000005122274</c:v>
                </c:pt>
                <c:pt idx="54">
                  <c:v>53.999999997904524</c:v>
                </c:pt>
                <c:pt idx="55">
                  <c:v>55.00000000116415</c:v>
                </c:pt>
                <c:pt idx="56">
                  <c:v>56.00000000442378</c:v>
                </c:pt>
                <c:pt idx="57">
                  <c:v>56.00000000442378</c:v>
                </c:pt>
                <c:pt idx="58">
                  <c:v>56.99999999720603</c:v>
                </c:pt>
                <c:pt idx="59">
                  <c:v>56.99999999720603</c:v>
                </c:pt>
                <c:pt idx="60">
                  <c:v>56.99999999720603</c:v>
                </c:pt>
                <c:pt idx="61">
                  <c:v>56.99999999720603</c:v>
                </c:pt>
                <c:pt idx="62">
                  <c:v>56.99999999720603</c:v>
                </c:pt>
                <c:pt idx="63">
                  <c:v>56.99999999720603</c:v>
                </c:pt>
                <c:pt idx="64">
                  <c:v>56.99999999720603</c:v>
                </c:pt>
                <c:pt idx="65">
                  <c:v>56.99999999720603</c:v>
                </c:pt>
                <c:pt idx="66">
                  <c:v>56.99999999720603</c:v>
                </c:pt>
                <c:pt idx="67">
                  <c:v>56.99999999720603</c:v>
                </c:pt>
                <c:pt idx="68">
                  <c:v>56.99999999720603</c:v>
                </c:pt>
              </c:numCache>
            </c:numRef>
          </c:xVal>
          <c:yVal>
            <c:numRef>
              <c:f>ride!$E$13:$E$185</c:f>
              <c:numCache>
                <c:ptCount val="173"/>
                <c:pt idx="0">
                  <c:v>0</c:v>
                </c:pt>
                <c:pt idx="1">
                  <c:v>0</c:v>
                </c:pt>
                <c:pt idx="2">
                  <c:v>0.621371</c:v>
                </c:pt>
                <c:pt idx="3">
                  <c:v>0.621371</c:v>
                </c:pt>
                <c:pt idx="4">
                  <c:v>0.621371</c:v>
                </c:pt>
                <c:pt idx="5">
                  <c:v>0.621371</c:v>
                </c:pt>
                <c:pt idx="6">
                  <c:v>1.242742</c:v>
                </c:pt>
                <c:pt idx="7">
                  <c:v>1.242742</c:v>
                </c:pt>
                <c:pt idx="8">
                  <c:v>1.242742</c:v>
                </c:pt>
                <c:pt idx="9">
                  <c:v>1.8641130000000001</c:v>
                </c:pt>
                <c:pt idx="10">
                  <c:v>1.8641130000000001</c:v>
                </c:pt>
                <c:pt idx="11">
                  <c:v>1.8641130000000001</c:v>
                </c:pt>
                <c:pt idx="12">
                  <c:v>2.485484</c:v>
                </c:pt>
                <c:pt idx="13">
                  <c:v>2.485484</c:v>
                </c:pt>
                <c:pt idx="14">
                  <c:v>3.106855</c:v>
                </c:pt>
                <c:pt idx="15">
                  <c:v>3.106855</c:v>
                </c:pt>
                <c:pt idx="16">
                  <c:v>3.106855</c:v>
                </c:pt>
                <c:pt idx="17">
                  <c:v>3.106855</c:v>
                </c:pt>
                <c:pt idx="18">
                  <c:v>3.7282260000000003</c:v>
                </c:pt>
                <c:pt idx="19">
                  <c:v>3.7282260000000003</c:v>
                </c:pt>
                <c:pt idx="20">
                  <c:v>4.349597</c:v>
                </c:pt>
                <c:pt idx="21">
                  <c:v>4.349597</c:v>
                </c:pt>
                <c:pt idx="22">
                  <c:v>4.349597</c:v>
                </c:pt>
                <c:pt idx="23">
                  <c:v>4.349597</c:v>
                </c:pt>
                <c:pt idx="24">
                  <c:v>4.970968</c:v>
                </c:pt>
                <c:pt idx="25">
                  <c:v>4.970968</c:v>
                </c:pt>
                <c:pt idx="26">
                  <c:v>4.970968</c:v>
                </c:pt>
                <c:pt idx="27">
                  <c:v>5.592339</c:v>
                </c:pt>
                <c:pt idx="28">
                  <c:v>5.592339</c:v>
                </c:pt>
                <c:pt idx="29">
                  <c:v>6.21371</c:v>
                </c:pt>
                <c:pt idx="30">
                  <c:v>6.21371</c:v>
                </c:pt>
                <c:pt idx="31">
                  <c:v>6.21371</c:v>
                </c:pt>
                <c:pt idx="32">
                  <c:v>6.21371</c:v>
                </c:pt>
                <c:pt idx="33">
                  <c:v>6.21371</c:v>
                </c:pt>
                <c:pt idx="34">
                  <c:v>6.835081</c:v>
                </c:pt>
                <c:pt idx="35">
                  <c:v>6.835081</c:v>
                </c:pt>
                <c:pt idx="36">
                  <c:v>6.835081</c:v>
                </c:pt>
                <c:pt idx="37">
                  <c:v>7.4564520000000005</c:v>
                </c:pt>
                <c:pt idx="38">
                  <c:v>7.4564520000000005</c:v>
                </c:pt>
                <c:pt idx="39">
                  <c:v>7.4564520000000005</c:v>
                </c:pt>
                <c:pt idx="40">
                  <c:v>7.4564520000000005</c:v>
                </c:pt>
                <c:pt idx="41">
                  <c:v>8.077823</c:v>
                </c:pt>
                <c:pt idx="42">
                  <c:v>8.077823</c:v>
                </c:pt>
                <c:pt idx="43">
                  <c:v>8.077823</c:v>
                </c:pt>
                <c:pt idx="44">
                  <c:v>8.077823</c:v>
                </c:pt>
                <c:pt idx="45">
                  <c:v>8.699194</c:v>
                </c:pt>
                <c:pt idx="46">
                  <c:v>8.699194</c:v>
                </c:pt>
                <c:pt idx="47">
                  <c:v>8.699194</c:v>
                </c:pt>
                <c:pt idx="48">
                  <c:v>9.320565</c:v>
                </c:pt>
                <c:pt idx="49">
                  <c:v>9.320565</c:v>
                </c:pt>
                <c:pt idx="50">
                  <c:v>9.320565</c:v>
                </c:pt>
                <c:pt idx="51">
                  <c:v>9.941936</c:v>
                </c:pt>
                <c:pt idx="52">
                  <c:v>9.941936</c:v>
                </c:pt>
                <c:pt idx="53">
                  <c:v>10.563307</c:v>
                </c:pt>
                <c:pt idx="54">
                  <c:v>10.563307</c:v>
                </c:pt>
                <c:pt idx="55">
                  <c:v>10.563307</c:v>
                </c:pt>
                <c:pt idx="56">
                  <c:v>11.184678</c:v>
                </c:pt>
                <c:pt idx="57">
                  <c:v>11.184678</c:v>
                </c:pt>
                <c:pt idx="58">
                  <c:v>11.184678</c:v>
                </c:pt>
                <c:pt idx="59">
                  <c:v>11.184678</c:v>
                </c:pt>
                <c:pt idx="60">
                  <c:v>11.184678</c:v>
                </c:pt>
                <c:pt idx="61">
                  <c:v>11.184678</c:v>
                </c:pt>
                <c:pt idx="62">
                  <c:v>11.184678</c:v>
                </c:pt>
                <c:pt idx="63">
                  <c:v>11.184678</c:v>
                </c:pt>
                <c:pt idx="64">
                  <c:v>11.184678</c:v>
                </c:pt>
                <c:pt idx="65">
                  <c:v>11.184678</c:v>
                </c:pt>
                <c:pt idx="66">
                  <c:v>11.184678</c:v>
                </c:pt>
                <c:pt idx="67">
                  <c:v>11.184678</c:v>
                </c:pt>
                <c:pt idx="68">
                  <c:v>11.184678</c:v>
                </c:pt>
              </c:numCache>
            </c:numRef>
          </c:yVal>
          <c:smooth val="0"/>
        </c:ser>
        <c:axId val="66037521"/>
        <c:axId val="57466778"/>
      </c:scatterChart>
      <c:valAx>
        <c:axId val="563250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50" b="1" i="0" u="none" baseline="0">
                    <a:latin typeface="Arial"/>
                    <a:ea typeface="Arial"/>
                    <a:cs typeface="Arial"/>
                  </a:rPr>
                  <a:t>minutes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7163664"/>
        <c:crosses val="autoZero"/>
        <c:crossBetween val="midCat"/>
        <c:dispUnits/>
      </c:valAx>
      <c:valAx>
        <c:axId val="371636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50" b="1" i="0" u="none" baseline="0">
                    <a:latin typeface="Arial"/>
                    <a:ea typeface="Arial"/>
                    <a:cs typeface="Arial"/>
                  </a:rPr>
                  <a:t>state of charge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crossAx val="56325079"/>
        <c:crosses val="autoZero"/>
        <c:crossBetween val="midCat"/>
        <c:dispUnits/>
      </c:valAx>
      <c:valAx>
        <c:axId val="66037521"/>
        <c:scaling>
          <c:orientation val="minMax"/>
        </c:scaling>
        <c:axPos val="b"/>
        <c:delete val="1"/>
        <c:majorTickMark val="in"/>
        <c:minorTickMark val="none"/>
        <c:tickLblPos val="nextTo"/>
        <c:crossAx val="57466778"/>
        <c:crosses val="max"/>
        <c:crossBetween val="midCat"/>
        <c:dispUnits/>
      </c:valAx>
      <c:valAx>
        <c:axId val="574667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50" b="1" i="0" u="none" baseline="0">
                    <a:latin typeface="Arial"/>
                    <a:ea typeface="Arial"/>
                    <a:cs typeface="Arial"/>
                  </a:rPr>
                  <a:t>km - miles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6037521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3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latin typeface="Arial"/>
                <a:ea typeface="Arial"/>
                <a:cs typeface="Arial"/>
              </a:rPr>
              <a:t>Motor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2"/>
          <c:order val="1"/>
          <c:tx>
            <c:strRef>
              <c:f>ride!$H$12</c:f>
              <c:strCache>
                <c:ptCount val="1"/>
                <c:pt idx="0">
                  <c:v>rpm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ride!$B$13:$B$174</c:f>
              <c:numCache>
                <c:ptCount val="162"/>
                <c:pt idx="0">
                  <c:v>0</c:v>
                </c:pt>
                <c:pt idx="1">
                  <c:v>1.000000003259629</c:v>
                </c:pt>
                <c:pt idx="2">
                  <c:v>2.000000006519258</c:v>
                </c:pt>
                <c:pt idx="3">
                  <c:v>2.999999999301508</c:v>
                </c:pt>
                <c:pt idx="4">
                  <c:v>4.000000002561137</c:v>
                </c:pt>
                <c:pt idx="5">
                  <c:v>5.000000005820766</c:v>
                </c:pt>
                <c:pt idx="6">
                  <c:v>5.999999998603016</c:v>
                </c:pt>
                <c:pt idx="7">
                  <c:v>7.000000001862645</c:v>
                </c:pt>
                <c:pt idx="8">
                  <c:v>8.000000005122274</c:v>
                </c:pt>
                <c:pt idx="9">
                  <c:v>8.999999997904524</c:v>
                </c:pt>
                <c:pt idx="10">
                  <c:v>10.000000001164153</c:v>
                </c:pt>
                <c:pt idx="11">
                  <c:v>11.000000004423782</c:v>
                </c:pt>
                <c:pt idx="12">
                  <c:v>11.999999997206032</c:v>
                </c:pt>
                <c:pt idx="13">
                  <c:v>13.000000000465661</c:v>
                </c:pt>
                <c:pt idx="14">
                  <c:v>14.00000000372529</c:v>
                </c:pt>
                <c:pt idx="15">
                  <c:v>15.00000000698492</c:v>
                </c:pt>
                <c:pt idx="16">
                  <c:v>15.99999999976717</c:v>
                </c:pt>
                <c:pt idx="17">
                  <c:v>17.0000000030268</c:v>
                </c:pt>
                <c:pt idx="18">
                  <c:v>18.000000006286427</c:v>
                </c:pt>
                <c:pt idx="19">
                  <c:v>18.999999999068677</c:v>
                </c:pt>
                <c:pt idx="20">
                  <c:v>20.000000002328306</c:v>
                </c:pt>
                <c:pt idx="21">
                  <c:v>21.000000005587935</c:v>
                </c:pt>
                <c:pt idx="22">
                  <c:v>21.999999998370185</c:v>
                </c:pt>
                <c:pt idx="23">
                  <c:v>23.000000001629815</c:v>
                </c:pt>
                <c:pt idx="24">
                  <c:v>24.000000004889444</c:v>
                </c:pt>
                <c:pt idx="25">
                  <c:v>24.999999997671694</c:v>
                </c:pt>
                <c:pt idx="26">
                  <c:v>26.000000000931323</c:v>
                </c:pt>
                <c:pt idx="27">
                  <c:v>27.00000000419095</c:v>
                </c:pt>
                <c:pt idx="28">
                  <c:v>27.9999999969732</c:v>
                </c:pt>
                <c:pt idx="29">
                  <c:v>29.00000000023283</c:v>
                </c:pt>
                <c:pt idx="30">
                  <c:v>30.00000000349246</c:v>
                </c:pt>
                <c:pt idx="31">
                  <c:v>31.00000000675209</c:v>
                </c:pt>
                <c:pt idx="32">
                  <c:v>31.99999999953434</c:v>
                </c:pt>
                <c:pt idx="33">
                  <c:v>33.00000000279397</c:v>
                </c:pt>
                <c:pt idx="34">
                  <c:v>34.0000000060536</c:v>
                </c:pt>
                <c:pt idx="35">
                  <c:v>34.99999999883585</c:v>
                </c:pt>
                <c:pt idx="36">
                  <c:v>36.000000002095476</c:v>
                </c:pt>
                <c:pt idx="37">
                  <c:v>37.000000005355105</c:v>
                </c:pt>
                <c:pt idx="38">
                  <c:v>37.999999998137355</c:v>
                </c:pt>
                <c:pt idx="39">
                  <c:v>39.000000001396984</c:v>
                </c:pt>
                <c:pt idx="40">
                  <c:v>40.00000000465661</c:v>
                </c:pt>
                <c:pt idx="41">
                  <c:v>40.99999999743886</c:v>
                </c:pt>
                <c:pt idx="42">
                  <c:v>42.00000000069849</c:v>
                </c:pt>
                <c:pt idx="43">
                  <c:v>43.00000000395812</c:v>
                </c:pt>
                <c:pt idx="44">
                  <c:v>43.99999999674037</c:v>
                </c:pt>
                <c:pt idx="45">
                  <c:v>45</c:v>
                </c:pt>
                <c:pt idx="46">
                  <c:v>46.00000000325963</c:v>
                </c:pt>
                <c:pt idx="47">
                  <c:v>47.00000000651926</c:v>
                </c:pt>
                <c:pt idx="48">
                  <c:v>47.99999999930151</c:v>
                </c:pt>
                <c:pt idx="49">
                  <c:v>49.00000000256114</c:v>
                </c:pt>
                <c:pt idx="50">
                  <c:v>50.000000005820766</c:v>
                </c:pt>
                <c:pt idx="51">
                  <c:v>50.999999998603016</c:v>
                </c:pt>
                <c:pt idx="52">
                  <c:v>52.000000001862645</c:v>
                </c:pt>
                <c:pt idx="53">
                  <c:v>53.000000005122274</c:v>
                </c:pt>
                <c:pt idx="54">
                  <c:v>53.999999997904524</c:v>
                </c:pt>
                <c:pt idx="55">
                  <c:v>55.00000000116415</c:v>
                </c:pt>
                <c:pt idx="56">
                  <c:v>56.00000000442378</c:v>
                </c:pt>
                <c:pt idx="57">
                  <c:v>56.00000000442378</c:v>
                </c:pt>
                <c:pt idx="58">
                  <c:v>56.99999999720603</c:v>
                </c:pt>
                <c:pt idx="59">
                  <c:v>56.99999999720603</c:v>
                </c:pt>
                <c:pt idx="60">
                  <c:v>56.99999999720603</c:v>
                </c:pt>
                <c:pt idx="61">
                  <c:v>56.99999999720603</c:v>
                </c:pt>
                <c:pt idx="62">
                  <c:v>56.99999999720603</c:v>
                </c:pt>
                <c:pt idx="63">
                  <c:v>56.99999999720603</c:v>
                </c:pt>
                <c:pt idx="64">
                  <c:v>56.99999999720603</c:v>
                </c:pt>
                <c:pt idx="65">
                  <c:v>56.99999999720603</c:v>
                </c:pt>
                <c:pt idx="66">
                  <c:v>56.99999999720603</c:v>
                </c:pt>
                <c:pt idx="67">
                  <c:v>56.99999999720603</c:v>
                </c:pt>
                <c:pt idx="68">
                  <c:v>56.99999999720603</c:v>
                </c:pt>
              </c:numCache>
            </c:numRef>
          </c:xVal>
          <c:yVal>
            <c:numRef>
              <c:f>ride!$H$13:$H$174</c:f>
              <c:numCache>
                <c:ptCount val="162"/>
                <c:pt idx="0">
                  <c:v>1517</c:v>
                </c:pt>
                <c:pt idx="1">
                  <c:v>764</c:v>
                </c:pt>
                <c:pt idx="2">
                  <c:v>1197</c:v>
                </c:pt>
                <c:pt idx="3">
                  <c:v>1133</c:v>
                </c:pt>
                <c:pt idx="4">
                  <c:v>224</c:v>
                </c:pt>
                <c:pt idx="5">
                  <c:v>1035</c:v>
                </c:pt>
                <c:pt idx="6">
                  <c:v>865</c:v>
                </c:pt>
                <c:pt idx="7">
                  <c:v>789</c:v>
                </c:pt>
                <c:pt idx="8">
                  <c:v>2151</c:v>
                </c:pt>
                <c:pt idx="9">
                  <c:v>65</c:v>
                </c:pt>
                <c:pt idx="10">
                  <c:v>888</c:v>
                </c:pt>
                <c:pt idx="11">
                  <c:v>1238</c:v>
                </c:pt>
                <c:pt idx="12">
                  <c:v>917</c:v>
                </c:pt>
                <c:pt idx="13">
                  <c:v>839</c:v>
                </c:pt>
                <c:pt idx="14">
                  <c:v>734</c:v>
                </c:pt>
                <c:pt idx="15">
                  <c:v>0</c:v>
                </c:pt>
                <c:pt idx="16">
                  <c:v>1569</c:v>
                </c:pt>
                <c:pt idx="17">
                  <c:v>955</c:v>
                </c:pt>
                <c:pt idx="18">
                  <c:v>1283</c:v>
                </c:pt>
                <c:pt idx="19">
                  <c:v>1359</c:v>
                </c:pt>
                <c:pt idx="20">
                  <c:v>1359</c:v>
                </c:pt>
                <c:pt idx="21">
                  <c:v>1185</c:v>
                </c:pt>
                <c:pt idx="22">
                  <c:v>0</c:v>
                </c:pt>
                <c:pt idx="23">
                  <c:v>1254</c:v>
                </c:pt>
                <c:pt idx="24">
                  <c:v>1212</c:v>
                </c:pt>
                <c:pt idx="25">
                  <c:v>1258</c:v>
                </c:pt>
                <c:pt idx="26">
                  <c:v>1115</c:v>
                </c:pt>
                <c:pt idx="27">
                  <c:v>1064</c:v>
                </c:pt>
                <c:pt idx="28">
                  <c:v>1329</c:v>
                </c:pt>
                <c:pt idx="29">
                  <c:v>672</c:v>
                </c:pt>
                <c:pt idx="30">
                  <c:v>871</c:v>
                </c:pt>
                <c:pt idx="31">
                  <c:v>943</c:v>
                </c:pt>
                <c:pt idx="32">
                  <c:v>0</c:v>
                </c:pt>
                <c:pt idx="33">
                  <c:v>0</c:v>
                </c:pt>
                <c:pt idx="34">
                  <c:v>726</c:v>
                </c:pt>
                <c:pt idx="35">
                  <c:v>698</c:v>
                </c:pt>
                <c:pt idx="36">
                  <c:v>823</c:v>
                </c:pt>
                <c:pt idx="37">
                  <c:v>780</c:v>
                </c:pt>
                <c:pt idx="38">
                  <c:v>509</c:v>
                </c:pt>
                <c:pt idx="39">
                  <c:v>798</c:v>
                </c:pt>
                <c:pt idx="40">
                  <c:v>915</c:v>
                </c:pt>
                <c:pt idx="41">
                  <c:v>0</c:v>
                </c:pt>
                <c:pt idx="42">
                  <c:v>941</c:v>
                </c:pt>
                <c:pt idx="43">
                  <c:v>713</c:v>
                </c:pt>
                <c:pt idx="44">
                  <c:v>1099</c:v>
                </c:pt>
                <c:pt idx="45">
                  <c:v>1120</c:v>
                </c:pt>
                <c:pt idx="46">
                  <c:v>839</c:v>
                </c:pt>
                <c:pt idx="47">
                  <c:v>819</c:v>
                </c:pt>
                <c:pt idx="48">
                  <c:v>0</c:v>
                </c:pt>
                <c:pt idx="49">
                  <c:v>2247</c:v>
                </c:pt>
                <c:pt idx="50">
                  <c:v>2040</c:v>
                </c:pt>
                <c:pt idx="51">
                  <c:v>1711</c:v>
                </c:pt>
                <c:pt idx="52">
                  <c:v>635</c:v>
                </c:pt>
                <c:pt idx="53">
                  <c:v>811</c:v>
                </c:pt>
                <c:pt idx="54">
                  <c:v>1068</c:v>
                </c:pt>
                <c:pt idx="55">
                  <c:v>978</c:v>
                </c:pt>
                <c:pt idx="56">
                  <c:v>842</c:v>
                </c:pt>
                <c:pt idx="57">
                  <c:v>842</c:v>
                </c:pt>
                <c:pt idx="58">
                  <c:v>768</c:v>
                </c:pt>
                <c:pt idx="59">
                  <c:v>768</c:v>
                </c:pt>
                <c:pt idx="60">
                  <c:v>768</c:v>
                </c:pt>
                <c:pt idx="61">
                  <c:v>768</c:v>
                </c:pt>
                <c:pt idx="62">
                  <c:v>768</c:v>
                </c:pt>
                <c:pt idx="63">
                  <c:v>768</c:v>
                </c:pt>
                <c:pt idx="64">
                  <c:v>768</c:v>
                </c:pt>
                <c:pt idx="65">
                  <c:v>768</c:v>
                </c:pt>
                <c:pt idx="66">
                  <c:v>768</c:v>
                </c:pt>
                <c:pt idx="67">
                  <c:v>768</c:v>
                </c:pt>
                <c:pt idx="68">
                  <c:v>768</c:v>
                </c:pt>
              </c:numCache>
            </c:numRef>
          </c:yVal>
          <c:smooth val="0"/>
        </c:ser>
        <c:axId val="47438955"/>
        <c:axId val="24297412"/>
      </c:scatterChart>
      <c:scatterChart>
        <c:scatterStyle val="lineMarker"/>
        <c:varyColors val="0"/>
        <c:ser>
          <c:idx val="0"/>
          <c:order val="0"/>
          <c:tx>
            <c:strRef>
              <c:f>ride!$F$12</c:f>
              <c:strCache>
                <c:ptCount val="1"/>
                <c:pt idx="0">
                  <c:v>amps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3366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ride!$B$13:$B$174</c:f>
              <c:numCache>
                <c:ptCount val="162"/>
                <c:pt idx="0">
                  <c:v>0</c:v>
                </c:pt>
                <c:pt idx="1">
                  <c:v>1.000000003259629</c:v>
                </c:pt>
                <c:pt idx="2">
                  <c:v>2.000000006519258</c:v>
                </c:pt>
                <c:pt idx="3">
                  <c:v>2.999999999301508</c:v>
                </c:pt>
                <c:pt idx="4">
                  <c:v>4.000000002561137</c:v>
                </c:pt>
                <c:pt idx="5">
                  <c:v>5.000000005820766</c:v>
                </c:pt>
                <c:pt idx="6">
                  <c:v>5.999999998603016</c:v>
                </c:pt>
                <c:pt idx="7">
                  <c:v>7.000000001862645</c:v>
                </c:pt>
                <c:pt idx="8">
                  <c:v>8.000000005122274</c:v>
                </c:pt>
                <c:pt idx="9">
                  <c:v>8.999999997904524</c:v>
                </c:pt>
                <c:pt idx="10">
                  <c:v>10.000000001164153</c:v>
                </c:pt>
                <c:pt idx="11">
                  <c:v>11.000000004423782</c:v>
                </c:pt>
                <c:pt idx="12">
                  <c:v>11.999999997206032</c:v>
                </c:pt>
                <c:pt idx="13">
                  <c:v>13.000000000465661</c:v>
                </c:pt>
                <c:pt idx="14">
                  <c:v>14.00000000372529</c:v>
                </c:pt>
                <c:pt idx="15">
                  <c:v>15.00000000698492</c:v>
                </c:pt>
                <c:pt idx="16">
                  <c:v>15.99999999976717</c:v>
                </c:pt>
                <c:pt idx="17">
                  <c:v>17.0000000030268</c:v>
                </c:pt>
                <c:pt idx="18">
                  <c:v>18.000000006286427</c:v>
                </c:pt>
                <c:pt idx="19">
                  <c:v>18.999999999068677</c:v>
                </c:pt>
                <c:pt idx="20">
                  <c:v>20.000000002328306</c:v>
                </c:pt>
                <c:pt idx="21">
                  <c:v>21.000000005587935</c:v>
                </c:pt>
                <c:pt idx="22">
                  <c:v>21.999999998370185</c:v>
                </c:pt>
                <c:pt idx="23">
                  <c:v>23.000000001629815</c:v>
                </c:pt>
                <c:pt idx="24">
                  <c:v>24.000000004889444</c:v>
                </c:pt>
                <c:pt idx="25">
                  <c:v>24.999999997671694</c:v>
                </c:pt>
                <c:pt idx="26">
                  <c:v>26.000000000931323</c:v>
                </c:pt>
                <c:pt idx="27">
                  <c:v>27.00000000419095</c:v>
                </c:pt>
                <c:pt idx="28">
                  <c:v>27.9999999969732</c:v>
                </c:pt>
                <c:pt idx="29">
                  <c:v>29.00000000023283</c:v>
                </c:pt>
                <c:pt idx="30">
                  <c:v>30.00000000349246</c:v>
                </c:pt>
                <c:pt idx="31">
                  <c:v>31.00000000675209</c:v>
                </c:pt>
                <c:pt idx="32">
                  <c:v>31.99999999953434</c:v>
                </c:pt>
                <c:pt idx="33">
                  <c:v>33.00000000279397</c:v>
                </c:pt>
                <c:pt idx="34">
                  <c:v>34.0000000060536</c:v>
                </c:pt>
                <c:pt idx="35">
                  <c:v>34.99999999883585</c:v>
                </c:pt>
                <c:pt idx="36">
                  <c:v>36.000000002095476</c:v>
                </c:pt>
                <c:pt idx="37">
                  <c:v>37.000000005355105</c:v>
                </c:pt>
                <c:pt idx="38">
                  <c:v>37.999999998137355</c:v>
                </c:pt>
                <c:pt idx="39">
                  <c:v>39.000000001396984</c:v>
                </c:pt>
                <c:pt idx="40">
                  <c:v>40.00000000465661</c:v>
                </c:pt>
                <c:pt idx="41">
                  <c:v>40.99999999743886</c:v>
                </c:pt>
                <c:pt idx="42">
                  <c:v>42.00000000069849</c:v>
                </c:pt>
                <c:pt idx="43">
                  <c:v>43.00000000395812</c:v>
                </c:pt>
                <c:pt idx="44">
                  <c:v>43.99999999674037</c:v>
                </c:pt>
                <c:pt idx="45">
                  <c:v>45</c:v>
                </c:pt>
                <c:pt idx="46">
                  <c:v>46.00000000325963</c:v>
                </c:pt>
                <c:pt idx="47">
                  <c:v>47.00000000651926</c:v>
                </c:pt>
                <c:pt idx="48">
                  <c:v>47.99999999930151</c:v>
                </c:pt>
                <c:pt idx="49">
                  <c:v>49.00000000256114</c:v>
                </c:pt>
                <c:pt idx="50">
                  <c:v>50.000000005820766</c:v>
                </c:pt>
                <c:pt idx="51">
                  <c:v>50.999999998603016</c:v>
                </c:pt>
                <c:pt idx="52">
                  <c:v>52.000000001862645</c:v>
                </c:pt>
                <c:pt idx="53">
                  <c:v>53.000000005122274</c:v>
                </c:pt>
                <c:pt idx="54">
                  <c:v>53.999999997904524</c:v>
                </c:pt>
                <c:pt idx="55">
                  <c:v>55.00000000116415</c:v>
                </c:pt>
                <c:pt idx="56">
                  <c:v>56.00000000442378</c:v>
                </c:pt>
                <c:pt idx="57">
                  <c:v>56.00000000442378</c:v>
                </c:pt>
                <c:pt idx="58">
                  <c:v>56.99999999720603</c:v>
                </c:pt>
                <c:pt idx="59">
                  <c:v>56.99999999720603</c:v>
                </c:pt>
                <c:pt idx="60">
                  <c:v>56.99999999720603</c:v>
                </c:pt>
                <c:pt idx="61">
                  <c:v>56.99999999720603</c:v>
                </c:pt>
                <c:pt idx="62">
                  <c:v>56.99999999720603</c:v>
                </c:pt>
                <c:pt idx="63">
                  <c:v>56.99999999720603</c:v>
                </c:pt>
                <c:pt idx="64">
                  <c:v>56.99999999720603</c:v>
                </c:pt>
                <c:pt idx="65">
                  <c:v>56.99999999720603</c:v>
                </c:pt>
                <c:pt idx="66">
                  <c:v>56.99999999720603</c:v>
                </c:pt>
                <c:pt idx="67">
                  <c:v>56.99999999720603</c:v>
                </c:pt>
                <c:pt idx="68">
                  <c:v>56.99999999720603</c:v>
                </c:pt>
              </c:numCache>
            </c:numRef>
          </c:xVal>
          <c:yVal>
            <c:numRef>
              <c:f>ride!$F$13:$F$174</c:f>
              <c:numCache>
                <c:ptCount val="162"/>
                <c:pt idx="0">
                  <c:v>50</c:v>
                </c:pt>
                <c:pt idx="1">
                  <c:v>28</c:v>
                </c:pt>
                <c:pt idx="2">
                  <c:v>132</c:v>
                </c:pt>
                <c:pt idx="3">
                  <c:v>0</c:v>
                </c:pt>
                <c:pt idx="4">
                  <c:v>0</c:v>
                </c:pt>
                <c:pt idx="5">
                  <c:v>113</c:v>
                </c:pt>
                <c:pt idx="6">
                  <c:v>185</c:v>
                </c:pt>
                <c:pt idx="7">
                  <c:v>127</c:v>
                </c:pt>
                <c:pt idx="8">
                  <c:v>53</c:v>
                </c:pt>
                <c:pt idx="9">
                  <c:v>142</c:v>
                </c:pt>
                <c:pt idx="10">
                  <c:v>84</c:v>
                </c:pt>
                <c:pt idx="11">
                  <c:v>0</c:v>
                </c:pt>
                <c:pt idx="12">
                  <c:v>66</c:v>
                </c:pt>
                <c:pt idx="13">
                  <c:v>177</c:v>
                </c:pt>
                <c:pt idx="14">
                  <c:v>123</c:v>
                </c:pt>
                <c:pt idx="15">
                  <c:v>0</c:v>
                </c:pt>
                <c:pt idx="16">
                  <c:v>31</c:v>
                </c:pt>
                <c:pt idx="17">
                  <c:v>0</c:v>
                </c:pt>
                <c:pt idx="18">
                  <c:v>56</c:v>
                </c:pt>
                <c:pt idx="19">
                  <c:v>132</c:v>
                </c:pt>
                <c:pt idx="20">
                  <c:v>31</c:v>
                </c:pt>
                <c:pt idx="21">
                  <c:v>0</c:v>
                </c:pt>
                <c:pt idx="22">
                  <c:v>0</c:v>
                </c:pt>
                <c:pt idx="23">
                  <c:v>159</c:v>
                </c:pt>
                <c:pt idx="24">
                  <c:v>0</c:v>
                </c:pt>
                <c:pt idx="25">
                  <c:v>142</c:v>
                </c:pt>
                <c:pt idx="26">
                  <c:v>117</c:v>
                </c:pt>
                <c:pt idx="27">
                  <c:v>129</c:v>
                </c:pt>
                <c:pt idx="28">
                  <c:v>80</c:v>
                </c:pt>
                <c:pt idx="29">
                  <c:v>-22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-11</c:v>
                </c:pt>
                <c:pt idx="35">
                  <c:v>-22</c:v>
                </c:pt>
                <c:pt idx="36">
                  <c:v>-41</c:v>
                </c:pt>
                <c:pt idx="37">
                  <c:v>169</c:v>
                </c:pt>
                <c:pt idx="38">
                  <c:v>-1</c:v>
                </c:pt>
                <c:pt idx="39">
                  <c:v>0</c:v>
                </c:pt>
                <c:pt idx="40">
                  <c:v>-49</c:v>
                </c:pt>
                <c:pt idx="41">
                  <c:v>0</c:v>
                </c:pt>
                <c:pt idx="42">
                  <c:v>0</c:v>
                </c:pt>
                <c:pt idx="43">
                  <c:v>-31</c:v>
                </c:pt>
                <c:pt idx="44">
                  <c:v>0</c:v>
                </c:pt>
                <c:pt idx="45">
                  <c:v>-9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28</c:v>
                </c:pt>
                <c:pt idx="50">
                  <c:v>0</c:v>
                </c:pt>
                <c:pt idx="51">
                  <c:v>149</c:v>
                </c:pt>
                <c:pt idx="52">
                  <c:v>130</c:v>
                </c:pt>
                <c:pt idx="53">
                  <c:v>129</c:v>
                </c:pt>
                <c:pt idx="54">
                  <c:v>149</c:v>
                </c:pt>
                <c:pt idx="55">
                  <c:v>129</c:v>
                </c:pt>
                <c:pt idx="56">
                  <c:v>91</c:v>
                </c:pt>
                <c:pt idx="57">
                  <c:v>91</c:v>
                </c:pt>
                <c:pt idx="58">
                  <c:v>119</c:v>
                </c:pt>
                <c:pt idx="59">
                  <c:v>119</c:v>
                </c:pt>
                <c:pt idx="60">
                  <c:v>119</c:v>
                </c:pt>
                <c:pt idx="61">
                  <c:v>119</c:v>
                </c:pt>
                <c:pt idx="62">
                  <c:v>119</c:v>
                </c:pt>
                <c:pt idx="63">
                  <c:v>119</c:v>
                </c:pt>
                <c:pt idx="64">
                  <c:v>119</c:v>
                </c:pt>
                <c:pt idx="65">
                  <c:v>119</c:v>
                </c:pt>
                <c:pt idx="66">
                  <c:v>119</c:v>
                </c:pt>
                <c:pt idx="67">
                  <c:v>119</c:v>
                </c:pt>
                <c:pt idx="68">
                  <c:v>119</c:v>
                </c:pt>
              </c:numCache>
            </c:numRef>
          </c:yVal>
          <c:smooth val="0"/>
        </c:ser>
        <c:ser>
          <c:idx val="3"/>
          <c:order val="2"/>
          <c:tx>
            <c:v>temp F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ride!$B$13:$B$174</c:f>
              <c:numCache>
                <c:ptCount val="162"/>
                <c:pt idx="0">
                  <c:v>0</c:v>
                </c:pt>
                <c:pt idx="1">
                  <c:v>1.000000003259629</c:v>
                </c:pt>
                <c:pt idx="2">
                  <c:v>2.000000006519258</c:v>
                </c:pt>
                <c:pt idx="3">
                  <c:v>2.999999999301508</c:v>
                </c:pt>
                <c:pt idx="4">
                  <c:v>4.000000002561137</c:v>
                </c:pt>
                <c:pt idx="5">
                  <c:v>5.000000005820766</c:v>
                </c:pt>
                <c:pt idx="6">
                  <c:v>5.999999998603016</c:v>
                </c:pt>
                <c:pt idx="7">
                  <c:v>7.000000001862645</c:v>
                </c:pt>
                <c:pt idx="8">
                  <c:v>8.000000005122274</c:v>
                </c:pt>
                <c:pt idx="9">
                  <c:v>8.999999997904524</c:v>
                </c:pt>
                <c:pt idx="10">
                  <c:v>10.000000001164153</c:v>
                </c:pt>
                <c:pt idx="11">
                  <c:v>11.000000004423782</c:v>
                </c:pt>
                <c:pt idx="12">
                  <c:v>11.999999997206032</c:v>
                </c:pt>
                <c:pt idx="13">
                  <c:v>13.000000000465661</c:v>
                </c:pt>
                <c:pt idx="14">
                  <c:v>14.00000000372529</c:v>
                </c:pt>
                <c:pt idx="15">
                  <c:v>15.00000000698492</c:v>
                </c:pt>
                <c:pt idx="16">
                  <c:v>15.99999999976717</c:v>
                </c:pt>
                <c:pt idx="17">
                  <c:v>17.0000000030268</c:v>
                </c:pt>
                <c:pt idx="18">
                  <c:v>18.000000006286427</c:v>
                </c:pt>
                <c:pt idx="19">
                  <c:v>18.999999999068677</c:v>
                </c:pt>
                <c:pt idx="20">
                  <c:v>20.000000002328306</c:v>
                </c:pt>
                <c:pt idx="21">
                  <c:v>21.000000005587935</c:v>
                </c:pt>
                <c:pt idx="22">
                  <c:v>21.999999998370185</c:v>
                </c:pt>
                <c:pt idx="23">
                  <c:v>23.000000001629815</c:v>
                </c:pt>
                <c:pt idx="24">
                  <c:v>24.000000004889444</c:v>
                </c:pt>
                <c:pt idx="25">
                  <c:v>24.999999997671694</c:v>
                </c:pt>
                <c:pt idx="26">
                  <c:v>26.000000000931323</c:v>
                </c:pt>
                <c:pt idx="27">
                  <c:v>27.00000000419095</c:v>
                </c:pt>
                <c:pt idx="28">
                  <c:v>27.9999999969732</c:v>
                </c:pt>
                <c:pt idx="29">
                  <c:v>29.00000000023283</c:v>
                </c:pt>
                <c:pt idx="30">
                  <c:v>30.00000000349246</c:v>
                </c:pt>
                <c:pt idx="31">
                  <c:v>31.00000000675209</c:v>
                </c:pt>
                <c:pt idx="32">
                  <c:v>31.99999999953434</c:v>
                </c:pt>
                <c:pt idx="33">
                  <c:v>33.00000000279397</c:v>
                </c:pt>
                <c:pt idx="34">
                  <c:v>34.0000000060536</c:v>
                </c:pt>
                <c:pt idx="35">
                  <c:v>34.99999999883585</c:v>
                </c:pt>
                <c:pt idx="36">
                  <c:v>36.000000002095476</c:v>
                </c:pt>
                <c:pt idx="37">
                  <c:v>37.000000005355105</c:v>
                </c:pt>
                <c:pt idx="38">
                  <c:v>37.999999998137355</c:v>
                </c:pt>
                <c:pt idx="39">
                  <c:v>39.000000001396984</c:v>
                </c:pt>
                <c:pt idx="40">
                  <c:v>40.00000000465661</c:v>
                </c:pt>
                <c:pt idx="41">
                  <c:v>40.99999999743886</c:v>
                </c:pt>
                <c:pt idx="42">
                  <c:v>42.00000000069849</c:v>
                </c:pt>
                <c:pt idx="43">
                  <c:v>43.00000000395812</c:v>
                </c:pt>
                <c:pt idx="44">
                  <c:v>43.99999999674037</c:v>
                </c:pt>
                <c:pt idx="45">
                  <c:v>45</c:v>
                </c:pt>
                <c:pt idx="46">
                  <c:v>46.00000000325963</c:v>
                </c:pt>
                <c:pt idx="47">
                  <c:v>47.00000000651926</c:v>
                </c:pt>
                <c:pt idx="48">
                  <c:v>47.99999999930151</c:v>
                </c:pt>
                <c:pt idx="49">
                  <c:v>49.00000000256114</c:v>
                </c:pt>
                <c:pt idx="50">
                  <c:v>50.000000005820766</c:v>
                </c:pt>
                <c:pt idx="51">
                  <c:v>50.999999998603016</c:v>
                </c:pt>
                <c:pt idx="52">
                  <c:v>52.000000001862645</c:v>
                </c:pt>
                <c:pt idx="53">
                  <c:v>53.000000005122274</c:v>
                </c:pt>
                <c:pt idx="54">
                  <c:v>53.999999997904524</c:v>
                </c:pt>
                <c:pt idx="55">
                  <c:v>55.00000000116415</c:v>
                </c:pt>
                <c:pt idx="56">
                  <c:v>56.00000000442378</c:v>
                </c:pt>
                <c:pt idx="57">
                  <c:v>56.00000000442378</c:v>
                </c:pt>
                <c:pt idx="58">
                  <c:v>56.99999999720603</c:v>
                </c:pt>
                <c:pt idx="59">
                  <c:v>56.99999999720603</c:v>
                </c:pt>
                <c:pt idx="60">
                  <c:v>56.99999999720603</c:v>
                </c:pt>
                <c:pt idx="61">
                  <c:v>56.99999999720603</c:v>
                </c:pt>
                <c:pt idx="62">
                  <c:v>56.99999999720603</c:v>
                </c:pt>
                <c:pt idx="63">
                  <c:v>56.99999999720603</c:v>
                </c:pt>
                <c:pt idx="64">
                  <c:v>56.99999999720603</c:v>
                </c:pt>
                <c:pt idx="65">
                  <c:v>56.99999999720603</c:v>
                </c:pt>
                <c:pt idx="66">
                  <c:v>56.99999999720603</c:v>
                </c:pt>
                <c:pt idx="67">
                  <c:v>56.99999999720603</c:v>
                </c:pt>
                <c:pt idx="68">
                  <c:v>56.99999999720603</c:v>
                </c:pt>
              </c:numCache>
            </c:numRef>
          </c:xVal>
          <c:yVal>
            <c:numRef>
              <c:f>ride!$I$13:$I$174</c:f>
              <c:numCache>
                <c:ptCount val="162"/>
                <c:pt idx="0">
                  <c:v>102.2</c:v>
                </c:pt>
                <c:pt idx="1">
                  <c:v>107.6</c:v>
                </c:pt>
                <c:pt idx="2">
                  <c:v>118.4</c:v>
                </c:pt>
                <c:pt idx="3">
                  <c:v>120.2</c:v>
                </c:pt>
                <c:pt idx="4">
                  <c:v>132.8</c:v>
                </c:pt>
                <c:pt idx="5">
                  <c:v>132.8</c:v>
                </c:pt>
                <c:pt idx="6">
                  <c:v>140</c:v>
                </c:pt>
                <c:pt idx="7">
                  <c:v>149</c:v>
                </c:pt>
                <c:pt idx="8">
                  <c:v>150.8</c:v>
                </c:pt>
                <c:pt idx="9">
                  <c:v>174.2</c:v>
                </c:pt>
                <c:pt idx="10">
                  <c:v>168.8</c:v>
                </c:pt>
                <c:pt idx="11">
                  <c:v>170.6</c:v>
                </c:pt>
                <c:pt idx="12">
                  <c:v>170.6</c:v>
                </c:pt>
                <c:pt idx="13">
                  <c:v>161.6</c:v>
                </c:pt>
                <c:pt idx="14">
                  <c:v>177.8</c:v>
                </c:pt>
                <c:pt idx="15">
                  <c:v>183.2</c:v>
                </c:pt>
                <c:pt idx="16">
                  <c:v>179.6</c:v>
                </c:pt>
                <c:pt idx="17">
                  <c:v>167</c:v>
                </c:pt>
                <c:pt idx="18">
                  <c:v>154.4</c:v>
                </c:pt>
                <c:pt idx="19">
                  <c:v>152.6</c:v>
                </c:pt>
                <c:pt idx="20">
                  <c:v>145.4</c:v>
                </c:pt>
                <c:pt idx="21">
                  <c:v>141.8</c:v>
                </c:pt>
                <c:pt idx="22">
                  <c:v>141.8</c:v>
                </c:pt>
                <c:pt idx="23">
                  <c:v>138.2</c:v>
                </c:pt>
                <c:pt idx="24">
                  <c:v>156.2</c:v>
                </c:pt>
                <c:pt idx="25">
                  <c:v>165.2</c:v>
                </c:pt>
                <c:pt idx="26">
                  <c:v>174.2</c:v>
                </c:pt>
                <c:pt idx="27">
                  <c:v>172.4</c:v>
                </c:pt>
                <c:pt idx="28">
                  <c:v>167</c:v>
                </c:pt>
                <c:pt idx="29">
                  <c:v>156.2</c:v>
                </c:pt>
                <c:pt idx="30">
                  <c:v>154.4</c:v>
                </c:pt>
                <c:pt idx="31">
                  <c:v>147.2</c:v>
                </c:pt>
                <c:pt idx="32">
                  <c:v>147.2</c:v>
                </c:pt>
                <c:pt idx="33">
                  <c:v>141.8</c:v>
                </c:pt>
                <c:pt idx="34">
                  <c:v>134.6</c:v>
                </c:pt>
                <c:pt idx="35">
                  <c:v>134.6</c:v>
                </c:pt>
                <c:pt idx="36">
                  <c:v>132.8</c:v>
                </c:pt>
                <c:pt idx="37">
                  <c:v>138.2</c:v>
                </c:pt>
                <c:pt idx="38">
                  <c:v>138.2</c:v>
                </c:pt>
                <c:pt idx="39">
                  <c:v>132.8</c:v>
                </c:pt>
                <c:pt idx="40">
                  <c:v>131</c:v>
                </c:pt>
                <c:pt idx="41">
                  <c:v>132.8</c:v>
                </c:pt>
                <c:pt idx="42">
                  <c:v>129.2</c:v>
                </c:pt>
                <c:pt idx="43">
                  <c:v>127.4</c:v>
                </c:pt>
                <c:pt idx="44">
                  <c:v>127.4</c:v>
                </c:pt>
                <c:pt idx="45">
                  <c:v>125.6</c:v>
                </c:pt>
                <c:pt idx="46">
                  <c:v>123.8</c:v>
                </c:pt>
                <c:pt idx="47">
                  <c:v>123.8</c:v>
                </c:pt>
                <c:pt idx="48">
                  <c:v>127.4</c:v>
                </c:pt>
                <c:pt idx="49">
                  <c:v>120.2</c:v>
                </c:pt>
                <c:pt idx="50">
                  <c:v>131</c:v>
                </c:pt>
                <c:pt idx="51">
                  <c:v>134.6</c:v>
                </c:pt>
                <c:pt idx="52">
                  <c:v>149</c:v>
                </c:pt>
                <c:pt idx="53">
                  <c:v>156.2</c:v>
                </c:pt>
                <c:pt idx="54">
                  <c:v>159.8</c:v>
                </c:pt>
                <c:pt idx="55">
                  <c:v>161.6</c:v>
                </c:pt>
                <c:pt idx="56">
                  <c:v>161.6</c:v>
                </c:pt>
                <c:pt idx="57">
                  <c:v>161.6</c:v>
                </c:pt>
                <c:pt idx="58">
                  <c:v>163.4</c:v>
                </c:pt>
                <c:pt idx="59">
                  <c:v>163.4</c:v>
                </c:pt>
                <c:pt idx="60">
                  <c:v>163.4</c:v>
                </c:pt>
                <c:pt idx="61">
                  <c:v>163.4</c:v>
                </c:pt>
                <c:pt idx="62">
                  <c:v>163.4</c:v>
                </c:pt>
                <c:pt idx="63">
                  <c:v>163.4</c:v>
                </c:pt>
                <c:pt idx="64">
                  <c:v>163.4</c:v>
                </c:pt>
                <c:pt idx="65">
                  <c:v>163.4</c:v>
                </c:pt>
                <c:pt idx="66">
                  <c:v>163.4</c:v>
                </c:pt>
                <c:pt idx="67">
                  <c:v>163.4</c:v>
                </c:pt>
                <c:pt idx="68">
                  <c:v>163.4</c:v>
                </c:pt>
              </c:numCache>
            </c:numRef>
          </c:yVal>
          <c:smooth val="0"/>
        </c:ser>
        <c:axId val="17350117"/>
        <c:axId val="21933326"/>
      </c:scatterChart>
      <c:valAx>
        <c:axId val="474389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latin typeface="Arial"/>
                    <a:ea typeface="Arial"/>
                    <a:cs typeface="Arial"/>
                  </a:rPr>
                  <a:t>minutes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4297412"/>
        <c:crosses val="autoZero"/>
        <c:crossBetween val="midCat"/>
        <c:dispUnits/>
      </c:valAx>
      <c:valAx>
        <c:axId val="242974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latin typeface="Arial"/>
                    <a:ea typeface="Arial"/>
                    <a:cs typeface="Arial"/>
                  </a:rPr>
                  <a:t>rpm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7438955"/>
        <c:crosses val="autoZero"/>
        <c:crossBetween val="midCat"/>
        <c:dispUnits/>
      </c:valAx>
      <c:valAx>
        <c:axId val="17350117"/>
        <c:scaling>
          <c:orientation val="minMax"/>
        </c:scaling>
        <c:axPos val="b"/>
        <c:delete val="1"/>
        <c:majorTickMark val="in"/>
        <c:minorTickMark val="none"/>
        <c:tickLblPos val="nextTo"/>
        <c:crossAx val="21933326"/>
        <c:crosses val="max"/>
        <c:crossBetween val="midCat"/>
        <c:dispUnits/>
      </c:valAx>
      <c:valAx>
        <c:axId val="219333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latin typeface="Arial"/>
                    <a:ea typeface="Arial"/>
                    <a:cs typeface="Arial"/>
                  </a:rPr>
                  <a:t>amps - deg 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7350117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9525</xdr:rowOff>
    </xdr:from>
    <xdr:to>
      <xdr:col>11</xdr:col>
      <xdr:colOff>638175</xdr:colOff>
      <xdr:row>40</xdr:row>
      <xdr:rowOff>19050</xdr:rowOff>
    </xdr:to>
    <xdr:graphicFrame>
      <xdr:nvGraphicFramePr>
        <xdr:cNvPr id="1" name="Chart 11"/>
        <xdr:cNvGraphicFramePr/>
      </xdr:nvGraphicFramePr>
      <xdr:xfrm>
        <a:off x="0" y="2266950"/>
        <a:ext cx="666750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11</xdr:col>
      <xdr:colOff>657225</xdr:colOff>
      <xdr:row>14</xdr:row>
      <xdr:rowOff>9525</xdr:rowOff>
    </xdr:from>
    <xdr:to>
      <xdr:col>20</xdr:col>
      <xdr:colOff>190500</xdr:colOff>
      <xdr:row>40</xdr:row>
      <xdr:rowOff>0</xdr:rowOff>
    </xdr:to>
    <xdr:graphicFrame>
      <xdr:nvGraphicFramePr>
        <xdr:cNvPr id="2" name="Chart 12"/>
        <xdr:cNvGraphicFramePr/>
      </xdr:nvGraphicFramePr>
      <xdr:xfrm>
        <a:off x="6686550" y="2266950"/>
        <a:ext cx="7105650" cy="4200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home.hasslers.net/zerologparser/" TargetMode="External" /><Relationship Id="rId2" Type="http://schemas.openxmlformats.org/officeDocument/2006/relationships/hyperlink" Target="https://github.com/KimBurgess/zero-log-parser" TargetMode="External" /><Relationship Id="rId3" Type="http://schemas.openxmlformats.org/officeDocument/2006/relationships/hyperlink" Target="https://creativecommons.org/licenses/by/4.0/" TargetMode="External" /><Relationship Id="rId4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2:R2608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7109375" style="0" customWidth="1"/>
    <col min="2" max="2" width="7.28125" style="4" bestFit="1" customWidth="1"/>
    <col min="3" max="3" width="8.28125" style="1" bestFit="1" customWidth="1"/>
    <col min="4" max="4" width="7.28125" style="0" customWidth="1"/>
    <col min="10" max="10" width="6.421875" style="0" customWidth="1"/>
    <col min="11" max="11" width="6.7109375" style="0" bestFit="1" customWidth="1"/>
    <col min="12" max="12" width="11.28125" style="0" bestFit="1" customWidth="1"/>
    <col min="13" max="13" width="8.140625" style="0" bestFit="1" customWidth="1"/>
    <col min="14" max="14" width="17.28125" style="0" customWidth="1"/>
    <col min="15" max="16" width="15.28125" style="0" customWidth="1"/>
    <col min="17" max="17" width="15.140625" style="0" customWidth="1"/>
    <col min="18" max="18" width="12.8515625" style="0" customWidth="1"/>
  </cols>
  <sheetData>
    <row r="1" ht="2.25" customHeight="1" thickBot="1"/>
    <row r="2" spans="1:12" s="37" customFormat="1" ht="13.5" thickTop="1">
      <c r="A2" s="37" t="s">
        <v>683</v>
      </c>
      <c r="B2" s="38"/>
      <c r="C2" s="39"/>
      <c r="L2" s="40" t="s">
        <v>682</v>
      </c>
    </row>
    <row r="3" spans="1:3" s="41" customFormat="1" ht="13.5" thickBot="1">
      <c r="A3" s="41" t="s">
        <v>649</v>
      </c>
      <c r="B3" s="42"/>
      <c r="C3" s="43"/>
    </row>
    <row r="4" ht="14.25" thickBot="1" thickTop="1"/>
    <row r="5" spans="1:15" s="44" customFormat="1" ht="13.5" thickTop="1">
      <c r="A5" s="44" t="s">
        <v>654</v>
      </c>
      <c r="B5" s="45"/>
      <c r="C5" s="46"/>
      <c r="J5" s="47" t="s">
        <v>575</v>
      </c>
      <c r="O5" s="47" t="s">
        <v>653</v>
      </c>
    </row>
    <row r="6" spans="1:3" s="48" customFormat="1" ht="12.75">
      <c r="A6" s="48" t="s">
        <v>1305</v>
      </c>
      <c r="B6" s="49"/>
      <c r="C6" s="50"/>
    </row>
    <row r="7" spans="1:3" s="51" customFormat="1" ht="13.5" thickBot="1">
      <c r="A7" s="51" t="s">
        <v>684</v>
      </c>
      <c r="B7" s="52"/>
      <c r="C7" s="53"/>
    </row>
    <row r="8" spans="2:3" s="5" customFormat="1" ht="14.25" thickBot="1" thickTop="1">
      <c r="B8" s="6"/>
      <c r="C8" s="7"/>
    </row>
    <row r="9" spans="1:16" s="14" customFormat="1" ht="12.75">
      <c r="A9" s="11" t="s">
        <v>640</v>
      </c>
      <c r="B9" s="11"/>
      <c r="C9" s="12"/>
      <c r="D9" s="13"/>
      <c r="N9" s="15">
        <f ca="1">DATEVALUE(MID(INDIRECT(ADDRESS(A13,1,4,,"log")),10,12))+TIMEVALUE(MID(INDIRECT(ADDRESS(A13,1,4,,"log")),23,8))</f>
        <v>42672.43083333333</v>
      </c>
      <c r="O9" s="16" t="s">
        <v>648</v>
      </c>
      <c r="P9" s="13"/>
    </row>
    <row r="10" spans="1:17" s="20" customFormat="1" ht="13.5" thickBot="1">
      <c r="A10" s="17" t="str">
        <f ca="1">INDIRECT(ADDRESS(A13,1,4,,"log"))</f>
        <v> 00548     10/29/2016 10:20:24   Riding                     PackTemp: h 24C</v>
      </c>
      <c r="B10" s="18"/>
      <c r="C10" s="19"/>
      <c r="D10" s="18"/>
      <c r="E10" s="18"/>
      <c r="F10" s="18"/>
      <c r="N10" s="21">
        <f ca="1">VALUE(LEFT(MID(INDIRECT(ADDRESS(A13,12,4,,"log")),6,12),FIND("k",MID(INDIRECT(ADDRESS(A13,12,4,,"log")),6,12))-1))</f>
        <v>1821</v>
      </c>
      <c r="O10" s="22" t="s">
        <v>656</v>
      </c>
      <c r="P10" s="18"/>
      <c r="Q10" s="18"/>
    </row>
    <row r="11" ht="12.75">
      <c r="G11" s="5"/>
    </row>
    <row r="12" spans="1:11" s="5" customFormat="1" ht="13.5" thickBot="1">
      <c r="A12" s="5" t="s">
        <v>651</v>
      </c>
      <c r="B12" s="6" t="s">
        <v>638</v>
      </c>
      <c r="C12" s="7" t="s">
        <v>637</v>
      </c>
      <c r="D12" s="8" t="s">
        <v>655</v>
      </c>
      <c r="E12" s="5" t="s">
        <v>643</v>
      </c>
      <c r="F12" s="5" t="s">
        <v>644</v>
      </c>
      <c r="G12" s="5" t="s">
        <v>646</v>
      </c>
      <c r="H12" s="5" t="s">
        <v>645</v>
      </c>
      <c r="I12" s="5" t="s">
        <v>647</v>
      </c>
      <c r="J12" s="8" t="s">
        <v>641</v>
      </c>
      <c r="K12" s="8" t="s">
        <v>642</v>
      </c>
    </row>
    <row r="13" spans="1:18" ht="14.25" thickBot="1" thickTop="1">
      <c r="A13" s="10">
        <v>560</v>
      </c>
      <c r="B13" s="4">
        <f aca="true" t="shared" si="0" ref="B13:B44">(TIMEVALUE(M13)+DATEVALUE(L13)-start_time)*24*60</f>
        <v>0</v>
      </c>
      <c r="C13" s="1">
        <f>IF(riding,VALUE(RIGHT(SOC,4)),C12)</f>
        <v>0.86</v>
      </c>
      <c r="D13" s="2">
        <f>IF(riding,VALUE(LEFT(MID(Odo,6,12),FIND("k",MID(Odo,6,12))-1))-odo_start,D12)</f>
        <v>0</v>
      </c>
      <c r="E13">
        <f>D13*0.621371</f>
        <v>0</v>
      </c>
      <c r="F13">
        <f>IF(riding,VALUE(MID(MotAmps,10,4)),F12)</f>
        <v>50</v>
      </c>
      <c r="G13">
        <f>IF(riding,VALUE(MID(MotTemp,10,4)),G12)</f>
        <v>39</v>
      </c>
      <c r="H13">
        <f>IF(riding,VALUE(RIGHT(MotRPM,4)),H12)</f>
        <v>1517</v>
      </c>
      <c r="I13">
        <f>G13*9/5+32</f>
        <v>102.2</v>
      </c>
      <c r="J13" t="str">
        <f ca="1">INDIRECT(ADDRESS(A13,1,4,,"log"))</f>
        <v> 00548     10/29/2016 10:20:24   Riding                     PackTemp: h 24C</v>
      </c>
      <c r="K13" t="b">
        <f>IF(MID(J13,34,6)="Riding",TRUE,FALSE)</f>
        <v>1</v>
      </c>
      <c r="L13" s="3" t="str">
        <f>IF(riding,MID(entry,10,12),L12)</f>
        <v>  10/29/2016</v>
      </c>
      <c r="M13" t="str">
        <f>IF(riding,MID(entry,23,8),M12)</f>
        <v>10:20:24</v>
      </c>
      <c r="N13" t="str">
        <f ca="1" t="shared" si="1" ref="N13:N44">INDIRECT(ADDRESS(A13,3,4,,"log"))</f>
        <v> PackSOC: 86%</v>
      </c>
      <c r="O13" t="str">
        <f ca="1" t="shared" si="2" ref="O13:O44">INDIRECT(ADDRESS(A13,12,4,,"log"))</f>
        <v> Odo: 1821km</v>
      </c>
      <c r="P13" t="str">
        <f ca="1">INDIRECT(ADDRESS(A13,5,4,,"log"))</f>
        <v> MotAmps:  50</v>
      </c>
      <c r="Q13" t="str">
        <f ca="1">INDIRECT(ADDRESS(A13,8,4,,"log"))</f>
        <v> MotTemp:  39C</v>
      </c>
      <c r="R13" t="str">
        <f ca="1">INDIRECT(ADDRESS(A13,11,4,,"log"))</f>
        <v> MotRPM:1517</v>
      </c>
    </row>
    <row r="14" spans="1:18" ht="13.5" thickTop="1">
      <c r="A14">
        <f>A13+1</f>
        <v>561</v>
      </c>
      <c r="B14" s="4">
        <f t="shared" si="0"/>
        <v>1.000000003259629</v>
      </c>
      <c r="C14" s="1">
        <f aca="true" t="shared" si="3" ref="C14:C77">IF(riding,VALUE(RIGHT(SOC,4)),C13)</f>
        <v>0.86</v>
      </c>
      <c r="D14" s="2">
        <f aca="true" t="shared" si="4" ref="D14:D77">IF(riding,VALUE(LEFT(MID(Odo,6,12),FIND("k",MID(Odo,6,12))-1))-odo_start,D13)</f>
        <v>0</v>
      </c>
      <c r="E14">
        <f aca="true" t="shared" si="5" ref="E14:E77">D14*0.621371</f>
        <v>0</v>
      </c>
      <c r="F14">
        <f aca="true" t="shared" si="6" ref="F14:F77">IF(riding,VALUE(MID(MotAmps,10,4)),F13)</f>
        <v>28</v>
      </c>
      <c r="G14">
        <f aca="true" t="shared" si="7" ref="G14:G77">IF(riding,VALUE(MID(MotTemp,10,4)),G13)</f>
        <v>42</v>
      </c>
      <c r="H14">
        <f aca="true" t="shared" si="8" ref="H14:H77">IF(riding,VALUE(RIGHT(MotRPM,4)),H13)</f>
        <v>764</v>
      </c>
      <c r="I14">
        <f aca="true" t="shared" si="9" ref="I14:I77">G14*9/5+32</f>
        <v>107.6</v>
      </c>
      <c r="J14" t="str">
        <f ca="1" t="shared" si="10" ref="J14:J77">INDIRECT(ADDRESS(A14,1,4,,"log"))</f>
        <v> 00549     10/29/2016 10:21:24   Riding                     PackTemp: h 24C</v>
      </c>
      <c r="K14" t="b">
        <f aca="true" t="shared" si="11" ref="K14:K77">IF(MID(J14,34,6)="Riding",TRUE,FALSE)</f>
        <v>1</v>
      </c>
      <c r="L14" s="3" t="str">
        <f aca="true" t="shared" si="12" ref="L14:L77">IF(riding,MID(entry,10,12),L13)</f>
        <v>  10/29/2016</v>
      </c>
      <c r="M14" t="str">
        <f aca="true" t="shared" si="13" ref="M14:M77">IF(riding,MID(entry,23,8),M13)</f>
        <v>10:21:24</v>
      </c>
      <c r="N14" t="str">
        <f ca="1" t="shared" si="1"/>
        <v> PackSOC: 86%</v>
      </c>
      <c r="O14" t="str">
        <f ca="1" t="shared" si="2"/>
        <v> Odo: 1821km</v>
      </c>
      <c r="P14" t="str">
        <f ca="1" t="shared" si="14" ref="P14:P77">INDIRECT(ADDRESS(A14,5,4,,"log"))</f>
        <v> MotAmps:  28</v>
      </c>
      <c r="Q14" t="str">
        <f ca="1" t="shared" si="15" ref="Q14:Q77">INDIRECT(ADDRESS(A14,8,4,,"log"))</f>
        <v> MotTemp:  42C</v>
      </c>
      <c r="R14" t="str">
        <f ca="1" t="shared" si="16" ref="R14:R77">INDIRECT(ADDRESS(A14,11,4,,"log"))</f>
        <v> MotRPM: 764</v>
      </c>
    </row>
    <row r="15" spans="1:18" ht="12.75">
      <c r="A15">
        <f aca="true" t="shared" si="17" ref="A15:A78">A14+1</f>
        <v>562</v>
      </c>
      <c r="B15" s="4">
        <f t="shared" si="0"/>
        <v>2.000000006519258</v>
      </c>
      <c r="C15" s="1">
        <f t="shared" si="3"/>
        <v>0.86</v>
      </c>
      <c r="D15" s="2">
        <f t="shared" si="4"/>
        <v>1</v>
      </c>
      <c r="E15">
        <f t="shared" si="5"/>
        <v>0.621371</v>
      </c>
      <c r="F15">
        <f t="shared" si="6"/>
        <v>132</v>
      </c>
      <c r="G15">
        <f t="shared" si="7"/>
        <v>48</v>
      </c>
      <c r="H15">
        <f t="shared" si="8"/>
        <v>1197</v>
      </c>
      <c r="I15">
        <f t="shared" si="9"/>
        <v>118.4</v>
      </c>
      <c r="J15" t="str">
        <f ca="1" t="shared" si="10"/>
        <v> 00550     10/29/2016 10:22:24   Riding                     PackTemp: h 24C</v>
      </c>
      <c r="K15" t="b">
        <f t="shared" si="11"/>
        <v>1</v>
      </c>
      <c r="L15" s="3" t="str">
        <f t="shared" si="12"/>
        <v>  10/29/2016</v>
      </c>
      <c r="M15" t="str">
        <f t="shared" si="13"/>
        <v>10:22:24</v>
      </c>
      <c r="N15" t="str">
        <f ca="1" t="shared" si="1"/>
        <v> PackSOC: 86%</v>
      </c>
      <c r="O15" t="str">
        <f ca="1" t="shared" si="2"/>
        <v> Odo: 1822km</v>
      </c>
      <c r="P15" t="str">
        <f ca="1" t="shared" si="14"/>
        <v> MotAmps: 132</v>
      </c>
      <c r="Q15" t="str">
        <f ca="1" t="shared" si="15"/>
        <v> MotTemp:  48C</v>
      </c>
      <c r="R15" t="str">
        <f ca="1" t="shared" si="16"/>
        <v> MotRPM:1197</v>
      </c>
    </row>
    <row r="16" spans="1:18" ht="12.75">
      <c r="A16">
        <f t="shared" si="17"/>
        <v>563</v>
      </c>
      <c r="B16" s="4">
        <f t="shared" si="0"/>
        <v>2.999999999301508</v>
      </c>
      <c r="C16" s="1">
        <f t="shared" si="3"/>
        <v>0.85</v>
      </c>
      <c r="D16" s="2">
        <f t="shared" si="4"/>
        <v>1</v>
      </c>
      <c r="E16">
        <f t="shared" si="5"/>
        <v>0.621371</v>
      </c>
      <c r="F16">
        <f t="shared" si="6"/>
        <v>0</v>
      </c>
      <c r="G16">
        <f t="shared" si="7"/>
        <v>49</v>
      </c>
      <c r="H16">
        <f t="shared" si="8"/>
        <v>1133</v>
      </c>
      <c r="I16">
        <f t="shared" si="9"/>
        <v>120.2</v>
      </c>
      <c r="J16" t="str">
        <f ca="1" t="shared" si="10"/>
        <v> 00551     10/29/2016 10:23:24   Riding                     PackTemp: h 24C</v>
      </c>
      <c r="K16" t="b">
        <f t="shared" si="11"/>
        <v>1</v>
      </c>
      <c r="L16" s="3" t="str">
        <f t="shared" si="12"/>
        <v>  10/29/2016</v>
      </c>
      <c r="M16" t="str">
        <f t="shared" si="13"/>
        <v>10:23:24</v>
      </c>
      <c r="N16" t="str">
        <f ca="1" t="shared" si="1"/>
        <v> PackSOC: 85%</v>
      </c>
      <c r="O16" t="str">
        <f ca="1" t="shared" si="2"/>
        <v> Odo: 1822km</v>
      </c>
      <c r="P16" t="str">
        <f ca="1" t="shared" si="14"/>
        <v> MotAmps:   0</v>
      </c>
      <c r="Q16" t="str">
        <f ca="1" t="shared" si="15"/>
        <v> MotTemp:  49C</v>
      </c>
      <c r="R16" t="str">
        <f ca="1" t="shared" si="16"/>
        <v> MotRPM:1133</v>
      </c>
    </row>
    <row r="17" spans="1:18" ht="12.75">
      <c r="A17">
        <f t="shared" si="17"/>
        <v>564</v>
      </c>
      <c r="B17" s="4">
        <f t="shared" si="0"/>
        <v>4.000000002561137</v>
      </c>
      <c r="C17" s="1">
        <f t="shared" si="3"/>
        <v>0.84</v>
      </c>
      <c r="D17" s="2">
        <f t="shared" si="4"/>
        <v>1</v>
      </c>
      <c r="E17">
        <f t="shared" si="5"/>
        <v>0.621371</v>
      </c>
      <c r="F17">
        <f t="shared" si="6"/>
        <v>0</v>
      </c>
      <c r="G17">
        <f t="shared" si="7"/>
        <v>56</v>
      </c>
      <c r="H17">
        <f t="shared" si="8"/>
        <v>224</v>
      </c>
      <c r="I17">
        <f t="shared" si="9"/>
        <v>132.8</v>
      </c>
      <c r="J17" t="str">
        <f ca="1" t="shared" si="10"/>
        <v> 00552     10/29/2016 10:24:24   Riding                     PackTemp: h 24C</v>
      </c>
      <c r="K17" t="b">
        <f t="shared" si="11"/>
        <v>1</v>
      </c>
      <c r="L17" s="3" t="str">
        <f t="shared" si="12"/>
        <v>  10/29/2016</v>
      </c>
      <c r="M17" t="str">
        <f t="shared" si="13"/>
        <v>10:24:24</v>
      </c>
      <c r="N17" t="str">
        <f ca="1" t="shared" si="1"/>
        <v> PackSOC: 84%</v>
      </c>
      <c r="O17" t="str">
        <f ca="1" t="shared" si="2"/>
        <v> Odo: 1822km</v>
      </c>
      <c r="P17" t="str">
        <f ca="1" t="shared" si="14"/>
        <v> MotAmps:   0</v>
      </c>
      <c r="Q17" t="str">
        <f ca="1" t="shared" si="15"/>
        <v> MotTemp:  56C</v>
      </c>
      <c r="R17" t="str">
        <f ca="1" t="shared" si="16"/>
        <v> MotRPM: 224</v>
      </c>
    </row>
    <row r="18" spans="1:18" ht="12.75">
      <c r="A18">
        <f t="shared" si="17"/>
        <v>565</v>
      </c>
      <c r="B18" s="4">
        <f t="shared" si="0"/>
        <v>5.000000005820766</v>
      </c>
      <c r="C18" s="1">
        <f t="shared" si="3"/>
        <v>0.84</v>
      </c>
      <c r="D18" s="2">
        <f t="shared" si="4"/>
        <v>1</v>
      </c>
      <c r="E18">
        <f t="shared" si="5"/>
        <v>0.621371</v>
      </c>
      <c r="F18">
        <f t="shared" si="6"/>
        <v>113</v>
      </c>
      <c r="G18">
        <f t="shared" si="7"/>
        <v>56</v>
      </c>
      <c r="H18">
        <f t="shared" si="8"/>
        <v>1035</v>
      </c>
      <c r="I18">
        <f t="shared" si="9"/>
        <v>132.8</v>
      </c>
      <c r="J18" t="str">
        <f ca="1" t="shared" si="10"/>
        <v> 00553     10/29/2016 10:25:24   Riding                     PackTemp: h 24C</v>
      </c>
      <c r="K18" t="b">
        <f t="shared" si="11"/>
        <v>1</v>
      </c>
      <c r="L18" s="3" t="str">
        <f t="shared" si="12"/>
        <v>  10/29/2016</v>
      </c>
      <c r="M18" t="str">
        <f t="shared" si="13"/>
        <v>10:25:24</v>
      </c>
      <c r="N18" t="str">
        <f ca="1" t="shared" si="1"/>
        <v> PackSOC: 84%</v>
      </c>
      <c r="O18" t="str">
        <f ca="1" t="shared" si="2"/>
        <v> Odo: 1822km</v>
      </c>
      <c r="P18" t="str">
        <f ca="1" t="shared" si="14"/>
        <v> MotAmps: 113</v>
      </c>
      <c r="Q18" t="str">
        <f ca="1" t="shared" si="15"/>
        <v> MotTemp:  56C</v>
      </c>
      <c r="R18" t="str">
        <f ca="1" t="shared" si="16"/>
        <v> MotRPM:1035</v>
      </c>
    </row>
    <row r="19" spans="1:18" ht="12.75">
      <c r="A19">
        <f t="shared" si="17"/>
        <v>566</v>
      </c>
      <c r="B19" s="4">
        <f t="shared" si="0"/>
        <v>5.999999998603016</v>
      </c>
      <c r="C19" s="1">
        <f t="shared" si="3"/>
        <v>0.83</v>
      </c>
      <c r="D19" s="2">
        <f t="shared" si="4"/>
        <v>2</v>
      </c>
      <c r="E19">
        <f t="shared" si="5"/>
        <v>1.242742</v>
      </c>
      <c r="F19">
        <f t="shared" si="6"/>
        <v>185</v>
      </c>
      <c r="G19">
        <f t="shared" si="7"/>
        <v>60</v>
      </c>
      <c r="H19">
        <f t="shared" si="8"/>
        <v>865</v>
      </c>
      <c r="I19">
        <f t="shared" si="9"/>
        <v>140</v>
      </c>
      <c r="J19" t="str">
        <f ca="1" t="shared" si="10"/>
        <v> 00554     10/29/2016 10:26:24   Riding                     PackTemp: h 25C</v>
      </c>
      <c r="K19" t="b">
        <f t="shared" si="11"/>
        <v>1</v>
      </c>
      <c r="L19" s="3" t="str">
        <f t="shared" si="12"/>
        <v>  10/29/2016</v>
      </c>
      <c r="M19" t="str">
        <f t="shared" si="13"/>
        <v>10:26:24</v>
      </c>
      <c r="N19" t="str">
        <f ca="1" t="shared" si="1"/>
        <v> PackSOC: 83%</v>
      </c>
      <c r="O19" t="str">
        <f ca="1" t="shared" si="2"/>
        <v> Odo: 1823km</v>
      </c>
      <c r="P19" t="str">
        <f ca="1" t="shared" si="14"/>
        <v> MotAmps: 185</v>
      </c>
      <c r="Q19" t="str">
        <f ca="1" t="shared" si="15"/>
        <v> MotTemp:  60C</v>
      </c>
      <c r="R19" t="str">
        <f ca="1" t="shared" si="16"/>
        <v> MotRPM: 865</v>
      </c>
    </row>
    <row r="20" spans="1:18" ht="12.75">
      <c r="A20">
        <f t="shared" si="17"/>
        <v>567</v>
      </c>
      <c r="B20" s="4">
        <f t="shared" si="0"/>
        <v>7.000000001862645</v>
      </c>
      <c r="C20" s="1">
        <f t="shared" si="3"/>
        <v>0.82</v>
      </c>
      <c r="D20" s="2">
        <f t="shared" si="4"/>
        <v>2</v>
      </c>
      <c r="E20">
        <f t="shared" si="5"/>
        <v>1.242742</v>
      </c>
      <c r="F20">
        <f t="shared" si="6"/>
        <v>127</v>
      </c>
      <c r="G20">
        <f t="shared" si="7"/>
        <v>65</v>
      </c>
      <c r="H20">
        <f t="shared" si="8"/>
        <v>789</v>
      </c>
      <c r="I20">
        <f t="shared" si="9"/>
        <v>149</v>
      </c>
      <c r="J20" t="str">
        <f ca="1" t="shared" si="10"/>
        <v> 00555     10/29/2016 10:27:24   Riding                     PackTemp: h 25C</v>
      </c>
      <c r="K20" t="b">
        <f t="shared" si="11"/>
        <v>1</v>
      </c>
      <c r="L20" s="3" t="str">
        <f t="shared" si="12"/>
        <v>  10/29/2016</v>
      </c>
      <c r="M20" t="str">
        <f t="shared" si="13"/>
        <v>10:27:24</v>
      </c>
      <c r="N20" t="str">
        <f ca="1" t="shared" si="1"/>
        <v> PackSOC: 82%</v>
      </c>
      <c r="O20" t="str">
        <f ca="1" t="shared" si="2"/>
        <v> Odo: 1823km</v>
      </c>
      <c r="P20" t="str">
        <f ca="1" t="shared" si="14"/>
        <v> MotAmps: 127</v>
      </c>
      <c r="Q20" t="str">
        <f ca="1" t="shared" si="15"/>
        <v> MotTemp:  65C</v>
      </c>
      <c r="R20" t="str">
        <f ca="1" t="shared" si="16"/>
        <v> MotRPM: 789</v>
      </c>
    </row>
    <row r="21" spans="1:18" ht="12.75">
      <c r="A21">
        <f t="shared" si="17"/>
        <v>568</v>
      </c>
      <c r="B21" s="4">
        <f t="shared" si="0"/>
        <v>8.000000005122274</v>
      </c>
      <c r="C21" s="1">
        <f t="shared" si="3"/>
        <v>0.81</v>
      </c>
      <c r="D21" s="2">
        <f t="shared" si="4"/>
        <v>2</v>
      </c>
      <c r="E21">
        <f t="shared" si="5"/>
        <v>1.242742</v>
      </c>
      <c r="F21">
        <f t="shared" si="6"/>
        <v>53</v>
      </c>
      <c r="G21">
        <f t="shared" si="7"/>
        <v>66</v>
      </c>
      <c r="H21">
        <f t="shared" si="8"/>
        <v>2151</v>
      </c>
      <c r="I21">
        <f t="shared" si="9"/>
        <v>150.8</v>
      </c>
      <c r="J21" t="str">
        <f ca="1" t="shared" si="10"/>
        <v> 00556     10/29/2016 10:28:24   Riding                     PackTemp: h 25C</v>
      </c>
      <c r="K21" t="b">
        <f t="shared" si="11"/>
        <v>1</v>
      </c>
      <c r="L21" s="3" t="str">
        <f t="shared" si="12"/>
        <v>  10/29/2016</v>
      </c>
      <c r="M21" t="str">
        <f t="shared" si="13"/>
        <v>10:28:24</v>
      </c>
      <c r="N21" t="str">
        <f ca="1" t="shared" si="1"/>
        <v> PackSOC: 81%</v>
      </c>
      <c r="O21" t="str">
        <f ca="1" t="shared" si="2"/>
        <v> Odo: 1823km</v>
      </c>
      <c r="P21" t="str">
        <f ca="1" t="shared" si="14"/>
        <v> MotAmps:  53</v>
      </c>
      <c r="Q21" t="str">
        <f ca="1" t="shared" si="15"/>
        <v> MotTemp:  66C</v>
      </c>
      <c r="R21" t="str">
        <f ca="1" t="shared" si="16"/>
        <v> MotRPM:2151</v>
      </c>
    </row>
    <row r="22" spans="1:18" ht="12.75">
      <c r="A22">
        <f t="shared" si="17"/>
        <v>569</v>
      </c>
      <c r="B22" s="4">
        <f t="shared" si="0"/>
        <v>8.999999997904524</v>
      </c>
      <c r="C22" s="1">
        <f t="shared" si="3"/>
        <v>0.8</v>
      </c>
      <c r="D22" s="2">
        <f t="shared" si="4"/>
        <v>3</v>
      </c>
      <c r="E22">
        <f t="shared" si="5"/>
        <v>1.8641130000000001</v>
      </c>
      <c r="F22">
        <f t="shared" si="6"/>
        <v>142</v>
      </c>
      <c r="G22">
        <f t="shared" si="7"/>
        <v>79</v>
      </c>
      <c r="H22">
        <f t="shared" si="8"/>
        <v>65</v>
      </c>
      <c r="I22">
        <f t="shared" si="9"/>
        <v>174.2</v>
      </c>
      <c r="J22" t="str">
        <f ca="1" t="shared" si="10"/>
        <v> 00557     10/29/2016 10:29:24   Riding                     PackTemp: h 25C</v>
      </c>
      <c r="K22" t="b">
        <f t="shared" si="11"/>
        <v>1</v>
      </c>
      <c r="L22" s="3" t="str">
        <f t="shared" si="12"/>
        <v>  10/29/2016</v>
      </c>
      <c r="M22" t="str">
        <f t="shared" si="13"/>
        <v>10:29:24</v>
      </c>
      <c r="N22" t="str">
        <f ca="1" t="shared" si="1"/>
        <v> PackSOC: 80%</v>
      </c>
      <c r="O22" t="str">
        <f ca="1" t="shared" si="2"/>
        <v> Odo: 1824km</v>
      </c>
      <c r="P22" t="str">
        <f ca="1" t="shared" si="14"/>
        <v> MotAmps: 142</v>
      </c>
      <c r="Q22" t="str">
        <f ca="1" t="shared" si="15"/>
        <v> MotTemp:  79C</v>
      </c>
      <c r="R22" t="str">
        <f ca="1" t="shared" si="16"/>
        <v> MotRPM:  65</v>
      </c>
    </row>
    <row r="23" spans="1:18" ht="12.75">
      <c r="A23">
        <f t="shared" si="17"/>
        <v>570</v>
      </c>
      <c r="B23" s="4">
        <f t="shared" si="0"/>
        <v>10.000000001164153</v>
      </c>
      <c r="C23" s="1">
        <f t="shared" si="3"/>
        <v>0.79</v>
      </c>
      <c r="D23" s="2">
        <f t="shared" si="4"/>
        <v>3</v>
      </c>
      <c r="E23">
        <f t="shared" si="5"/>
        <v>1.8641130000000001</v>
      </c>
      <c r="F23">
        <f t="shared" si="6"/>
        <v>84</v>
      </c>
      <c r="G23">
        <f t="shared" si="7"/>
        <v>76</v>
      </c>
      <c r="H23">
        <f t="shared" si="8"/>
        <v>888</v>
      </c>
      <c r="I23">
        <f t="shared" si="9"/>
        <v>168.8</v>
      </c>
      <c r="J23" t="str">
        <f ca="1" t="shared" si="10"/>
        <v> 00558     10/29/2016 10:30:24   Riding                     PackTemp: h 25C</v>
      </c>
      <c r="K23" t="b">
        <f t="shared" si="11"/>
        <v>1</v>
      </c>
      <c r="L23" s="3" t="str">
        <f t="shared" si="12"/>
        <v>  10/29/2016</v>
      </c>
      <c r="M23" t="str">
        <f t="shared" si="13"/>
        <v>10:30:24</v>
      </c>
      <c r="N23" t="str">
        <f ca="1" t="shared" si="1"/>
        <v> PackSOC: 79%</v>
      </c>
      <c r="O23" t="str">
        <f ca="1" t="shared" si="2"/>
        <v> Odo: 1824km</v>
      </c>
      <c r="P23" t="str">
        <f ca="1" t="shared" si="14"/>
        <v> MotAmps:  84</v>
      </c>
      <c r="Q23" t="str">
        <f ca="1" t="shared" si="15"/>
        <v> MotTemp:  76C</v>
      </c>
      <c r="R23" t="str">
        <f ca="1" t="shared" si="16"/>
        <v> MotRPM: 888</v>
      </c>
    </row>
    <row r="24" spans="1:18" ht="12.75">
      <c r="A24">
        <f t="shared" si="17"/>
        <v>571</v>
      </c>
      <c r="B24" s="4">
        <f t="shared" si="0"/>
        <v>11.000000004423782</v>
      </c>
      <c r="C24" s="1">
        <f t="shared" si="3"/>
        <v>0.78</v>
      </c>
      <c r="D24" s="2">
        <f t="shared" si="4"/>
        <v>3</v>
      </c>
      <c r="E24">
        <f t="shared" si="5"/>
        <v>1.8641130000000001</v>
      </c>
      <c r="F24">
        <f t="shared" si="6"/>
        <v>0</v>
      </c>
      <c r="G24">
        <f t="shared" si="7"/>
        <v>77</v>
      </c>
      <c r="H24">
        <f t="shared" si="8"/>
        <v>1238</v>
      </c>
      <c r="I24">
        <f t="shared" si="9"/>
        <v>170.6</v>
      </c>
      <c r="J24" t="str">
        <f ca="1" t="shared" si="10"/>
        <v> 00559     10/29/2016 10:31:24   Riding                     PackTemp: h 25C</v>
      </c>
      <c r="K24" t="b">
        <f t="shared" si="11"/>
        <v>1</v>
      </c>
      <c r="L24" s="3" t="str">
        <f t="shared" si="12"/>
        <v>  10/29/2016</v>
      </c>
      <c r="M24" t="str">
        <f t="shared" si="13"/>
        <v>10:31:24</v>
      </c>
      <c r="N24" t="str">
        <f ca="1" t="shared" si="1"/>
        <v> PackSOC: 78%</v>
      </c>
      <c r="O24" t="str">
        <f ca="1" t="shared" si="2"/>
        <v> Odo: 1824km</v>
      </c>
      <c r="P24" t="str">
        <f ca="1" t="shared" si="14"/>
        <v> MotAmps:   0</v>
      </c>
      <c r="Q24" t="str">
        <f ca="1" t="shared" si="15"/>
        <v> MotTemp:  77C</v>
      </c>
      <c r="R24" t="str">
        <f ca="1" t="shared" si="16"/>
        <v> MotRPM:1238</v>
      </c>
    </row>
    <row r="25" spans="1:18" ht="12.75">
      <c r="A25">
        <f t="shared" si="17"/>
        <v>572</v>
      </c>
      <c r="B25" s="4">
        <f t="shared" si="0"/>
        <v>11.999999997206032</v>
      </c>
      <c r="C25" s="1">
        <f t="shared" si="3"/>
        <v>0.77</v>
      </c>
      <c r="D25" s="2">
        <f t="shared" si="4"/>
        <v>4</v>
      </c>
      <c r="E25">
        <f t="shared" si="5"/>
        <v>2.485484</v>
      </c>
      <c r="F25">
        <f t="shared" si="6"/>
        <v>66</v>
      </c>
      <c r="G25">
        <f t="shared" si="7"/>
        <v>77</v>
      </c>
      <c r="H25">
        <f t="shared" si="8"/>
        <v>917</v>
      </c>
      <c r="I25">
        <f t="shared" si="9"/>
        <v>170.6</v>
      </c>
      <c r="J25" t="str">
        <f ca="1" t="shared" si="10"/>
        <v> 00560     10/29/2016 10:32:24   Riding                     PackTemp: h 25C</v>
      </c>
      <c r="K25" t="b">
        <f t="shared" si="11"/>
        <v>1</v>
      </c>
      <c r="L25" s="3" t="str">
        <f t="shared" si="12"/>
        <v>  10/29/2016</v>
      </c>
      <c r="M25" t="str">
        <f t="shared" si="13"/>
        <v>10:32:24</v>
      </c>
      <c r="N25" t="str">
        <f ca="1" t="shared" si="1"/>
        <v> PackSOC: 77%</v>
      </c>
      <c r="O25" t="str">
        <f ca="1" t="shared" si="2"/>
        <v> Odo: 1825km</v>
      </c>
      <c r="P25" t="str">
        <f ca="1" t="shared" si="14"/>
        <v> MotAmps:  66</v>
      </c>
      <c r="Q25" t="str">
        <f ca="1" t="shared" si="15"/>
        <v> MotTemp:  77C</v>
      </c>
      <c r="R25" t="str">
        <f ca="1" t="shared" si="16"/>
        <v> MotRPM: 917</v>
      </c>
    </row>
    <row r="26" spans="1:18" ht="12.75">
      <c r="A26">
        <f t="shared" si="17"/>
        <v>573</v>
      </c>
      <c r="B26" s="4">
        <f t="shared" si="0"/>
        <v>13.000000000465661</v>
      </c>
      <c r="C26" s="1">
        <f t="shared" si="3"/>
        <v>0.77</v>
      </c>
      <c r="D26" s="2">
        <f t="shared" si="4"/>
        <v>4</v>
      </c>
      <c r="E26">
        <f t="shared" si="5"/>
        <v>2.485484</v>
      </c>
      <c r="F26">
        <f t="shared" si="6"/>
        <v>177</v>
      </c>
      <c r="G26">
        <f t="shared" si="7"/>
        <v>72</v>
      </c>
      <c r="H26">
        <f t="shared" si="8"/>
        <v>839</v>
      </c>
      <c r="I26">
        <f t="shared" si="9"/>
        <v>161.6</v>
      </c>
      <c r="J26" t="str">
        <f ca="1" t="shared" si="10"/>
        <v> 00561     10/29/2016 10:33:24   Riding                     PackTemp: h 25C</v>
      </c>
      <c r="K26" t="b">
        <f t="shared" si="11"/>
        <v>1</v>
      </c>
      <c r="L26" s="3" t="str">
        <f t="shared" si="12"/>
        <v>  10/29/2016</v>
      </c>
      <c r="M26" t="str">
        <f t="shared" si="13"/>
        <v>10:33:24</v>
      </c>
      <c r="N26" t="str">
        <f ca="1" t="shared" si="1"/>
        <v> PackSOC: 77%</v>
      </c>
      <c r="O26" t="str">
        <f ca="1" t="shared" si="2"/>
        <v> Odo: 1825km</v>
      </c>
      <c r="P26" t="str">
        <f ca="1" t="shared" si="14"/>
        <v> MotAmps: 177</v>
      </c>
      <c r="Q26" t="str">
        <f ca="1" t="shared" si="15"/>
        <v> MotTemp:  72C</v>
      </c>
      <c r="R26" t="str">
        <f ca="1" t="shared" si="16"/>
        <v> MotRPM: 839</v>
      </c>
    </row>
    <row r="27" spans="1:18" ht="12.75">
      <c r="A27">
        <f t="shared" si="17"/>
        <v>574</v>
      </c>
      <c r="B27" s="4">
        <f t="shared" si="0"/>
        <v>14.00000000372529</v>
      </c>
      <c r="C27" s="1">
        <f t="shared" si="3"/>
        <v>0.76</v>
      </c>
      <c r="D27" s="2">
        <f t="shared" si="4"/>
        <v>5</v>
      </c>
      <c r="E27">
        <f t="shared" si="5"/>
        <v>3.106855</v>
      </c>
      <c r="F27">
        <f t="shared" si="6"/>
        <v>123</v>
      </c>
      <c r="G27">
        <f t="shared" si="7"/>
        <v>81</v>
      </c>
      <c r="H27">
        <f t="shared" si="8"/>
        <v>734</v>
      </c>
      <c r="I27">
        <f t="shared" si="9"/>
        <v>177.8</v>
      </c>
      <c r="J27" t="str">
        <f ca="1" t="shared" si="10"/>
        <v> 00562     10/29/2016 10:34:24   Riding                     PackTemp: h 25C</v>
      </c>
      <c r="K27" t="b">
        <f t="shared" si="11"/>
        <v>1</v>
      </c>
      <c r="L27" s="3" t="str">
        <f t="shared" si="12"/>
        <v>  10/29/2016</v>
      </c>
      <c r="M27" t="str">
        <f t="shared" si="13"/>
        <v>10:34:24</v>
      </c>
      <c r="N27" t="str">
        <f ca="1" t="shared" si="1"/>
        <v> PackSOC: 76%</v>
      </c>
      <c r="O27" t="str">
        <f ca="1" t="shared" si="2"/>
        <v> Odo: 1826km</v>
      </c>
      <c r="P27" t="str">
        <f ca="1" t="shared" si="14"/>
        <v> MotAmps: 123</v>
      </c>
      <c r="Q27" t="str">
        <f ca="1" t="shared" si="15"/>
        <v> MotTemp:  81C</v>
      </c>
      <c r="R27" t="str">
        <f ca="1" t="shared" si="16"/>
        <v> MotRPM: 734</v>
      </c>
    </row>
    <row r="28" spans="1:18" ht="12.75">
      <c r="A28">
        <f t="shared" si="17"/>
        <v>575</v>
      </c>
      <c r="B28" s="4">
        <f t="shared" si="0"/>
        <v>15.00000000698492</v>
      </c>
      <c r="C28" s="1">
        <f t="shared" si="3"/>
        <v>0.75</v>
      </c>
      <c r="D28" s="2">
        <f t="shared" si="4"/>
        <v>5</v>
      </c>
      <c r="E28">
        <f t="shared" si="5"/>
        <v>3.106855</v>
      </c>
      <c r="F28">
        <f t="shared" si="6"/>
        <v>0</v>
      </c>
      <c r="G28">
        <f t="shared" si="7"/>
        <v>84</v>
      </c>
      <c r="H28">
        <f t="shared" si="8"/>
        <v>0</v>
      </c>
      <c r="I28">
        <f t="shared" si="9"/>
        <v>183.2</v>
      </c>
      <c r="J28" t="str">
        <f ca="1" t="shared" si="10"/>
        <v> 00563     10/29/2016 10:35:24   Riding                     PackTemp: h 26C</v>
      </c>
      <c r="K28" t="b">
        <f t="shared" si="11"/>
        <v>1</v>
      </c>
      <c r="L28" s="3" t="str">
        <f t="shared" si="12"/>
        <v>  10/29/2016</v>
      </c>
      <c r="M28" t="str">
        <f t="shared" si="13"/>
        <v>10:35:24</v>
      </c>
      <c r="N28" t="str">
        <f ca="1" t="shared" si="1"/>
        <v> PackSOC: 75%</v>
      </c>
      <c r="O28" t="str">
        <f ca="1" t="shared" si="2"/>
        <v> Odo: 1826km</v>
      </c>
      <c r="P28" t="str">
        <f ca="1" t="shared" si="14"/>
        <v> MotAmps:   0</v>
      </c>
      <c r="Q28" t="str">
        <f ca="1" t="shared" si="15"/>
        <v> MotTemp:  84C</v>
      </c>
      <c r="R28" t="str">
        <f ca="1" t="shared" si="16"/>
        <v> MotRPM:   0</v>
      </c>
    </row>
    <row r="29" spans="1:18" ht="12.75">
      <c r="A29">
        <f t="shared" si="17"/>
        <v>576</v>
      </c>
      <c r="B29" s="4">
        <f t="shared" si="0"/>
        <v>15.99999999976717</v>
      </c>
      <c r="C29" s="1">
        <f t="shared" si="3"/>
        <v>0.74</v>
      </c>
      <c r="D29" s="2">
        <f t="shared" si="4"/>
        <v>5</v>
      </c>
      <c r="E29">
        <f t="shared" si="5"/>
        <v>3.106855</v>
      </c>
      <c r="F29">
        <f t="shared" si="6"/>
        <v>31</v>
      </c>
      <c r="G29">
        <f t="shared" si="7"/>
        <v>82</v>
      </c>
      <c r="H29">
        <f t="shared" si="8"/>
        <v>1569</v>
      </c>
      <c r="I29">
        <f t="shared" si="9"/>
        <v>179.6</v>
      </c>
      <c r="J29" t="str">
        <f ca="1" t="shared" si="10"/>
        <v> 00564     10/29/2016 10:36:24   Riding                     PackTemp: h 26C</v>
      </c>
      <c r="K29" t="b">
        <f t="shared" si="11"/>
        <v>1</v>
      </c>
      <c r="L29" s="3" t="str">
        <f t="shared" si="12"/>
        <v>  10/29/2016</v>
      </c>
      <c r="M29" t="str">
        <f t="shared" si="13"/>
        <v>10:36:24</v>
      </c>
      <c r="N29" t="str">
        <f ca="1" t="shared" si="1"/>
        <v> PackSOC: 74%</v>
      </c>
      <c r="O29" t="str">
        <f ca="1" t="shared" si="2"/>
        <v> Odo: 1826km</v>
      </c>
      <c r="P29" t="str">
        <f ca="1" t="shared" si="14"/>
        <v> MotAmps:  31</v>
      </c>
      <c r="Q29" t="str">
        <f ca="1" t="shared" si="15"/>
        <v> MotTemp:  82C</v>
      </c>
      <c r="R29" t="str">
        <f ca="1" t="shared" si="16"/>
        <v> MotRPM:1569</v>
      </c>
    </row>
    <row r="30" spans="1:18" ht="12.75">
      <c r="A30">
        <f t="shared" si="17"/>
        <v>577</v>
      </c>
      <c r="B30" s="4">
        <f t="shared" si="0"/>
        <v>17.0000000030268</v>
      </c>
      <c r="C30" s="1">
        <f t="shared" si="3"/>
        <v>0.74</v>
      </c>
      <c r="D30" s="2">
        <f t="shared" si="4"/>
        <v>5</v>
      </c>
      <c r="E30">
        <f t="shared" si="5"/>
        <v>3.106855</v>
      </c>
      <c r="F30">
        <f t="shared" si="6"/>
        <v>0</v>
      </c>
      <c r="G30">
        <f t="shared" si="7"/>
        <v>75</v>
      </c>
      <c r="H30">
        <f t="shared" si="8"/>
        <v>955</v>
      </c>
      <c r="I30">
        <f t="shared" si="9"/>
        <v>167</v>
      </c>
      <c r="J30" t="str">
        <f ca="1" t="shared" si="10"/>
        <v> 00565     10/29/2016 10:37:24   Riding                     PackTemp: h 26C</v>
      </c>
      <c r="K30" t="b">
        <f t="shared" si="11"/>
        <v>1</v>
      </c>
      <c r="L30" s="3" t="str">
        <f t="shared" si="12"/>
        <v>  10/29/2016</v>
      </c>
      <c r="M30" t="str">
        <f t="shared" si="13"/>
        <v>10:37:24</v>
      </c>
      <c r="N30" t="str">
        <f ca="1" t="shared" si="1"/>
        <v> PackSOC: 74%</v>
      </c>
      <c r="O30" t="str">
        <f ca="1" t="shared" si="2"/>
        <v> Odo: 1826km</v>
      </c>
      <c r="P30" t="str">
        <f ca="1" t="shared" si="14"/>
        <v> MotAmps:   0</v>
      </c>
      <c r="Q30" t="str">
        <f ca="1" t="shared" si="15"/>
        <v> MotTemp:  75C</v>
      </c>
      <c r="R30" t="str">
        <f ca="1" t="shared" si="16"/>
        <v> MotRPM: 955</v>
      </c>
    </row>
    <row r="31" spans="1:18" ht="12.75">
      <c r="A31">
        <f t="shared" si="17"/>
        <v>578</v>
      </c>
      <c r="B31" s="4">
        <f t="shared" si="0"/>
        <v>18.000000006286427</v>
      </c>
      <c r="C31" s="1">
        <f t="shared" si="3"/>
        <v>0.74</v>
      </c>
      <c r="D31" s="2">
        <f t="shared" si="4"/>
        <v>6</v>
      </c>
      <c r="E31">
        <f t="shared" si="5"/>
        <v>3.7282260000000003</v>
      </c>
      <c r="F31">
        <f t="shared" si="6"/>
        <v>56</v>
      </c>
      <c r="G31">
        <f t="shared" si="7"/>
        <v>68</v>
      </c>
      <c r="H31">
        <f t="shared" si="8"/>
        <v>1283</v>
      </c>
      <c r="I31">
        <f t="shared" si="9"/>
        <v>154.4</v>
      </c>
      <c r="J31" t="str">
        <f ca="1" t="shared" si="10"/>
        <v> 00566     10/29/2016 10:38:24   Riding                     PackTemp: h 26C</v>
      </c>
      <c r="K31" t="b">
        <f t="shared" si="11"/>
        <v>1</v>
      </c>
      <c r="L31" s="3" t="str">
        <f t="shared" si="12"/>
        <v>  10/29/2016</v>
      </c>
      <c r="M31" t="str">
        <f t="shared" si="13"/>
        <v>10:38:24</v>
      </c>
      <c r="N31" t="str">
        <f ca="1" t="shared" si="1"/>
        <v> PackSOC: 74%</v>
      </c>
      <c r="O31" t="str">
        <f ca="1" t="shared" si="2"/>
        <v> Odo: 1827km</v>
      </c>
      <c r="P31" t="str">
        <f ca="1" t="shared" si="14"/>
        <v> MotAmps:  56</v>
      </c>
      <c r="Q31" t="str">
        <f ca="1" t="shared" si="15"/>
        <v> MotTemp:  68C</v>
      </c>
      <c r="R31" t="str">
        <f ca="1" t="shared" si="16"/>
        <v> MotRPM:1283</v>
      </c>
    </row>
    <row r="32" spans="1:18" ht="12.75">
      <c r="A32">
        <f t="shared" si="17"/>
        <v>579</v>
      </c>
      <c r="B32" s="4">
        <f t="shared" si="0"/>
        <v>18.999999999068677</v>
      </c>
      <c r="C32" s="1">
        <f t="shared" si="3"/>
        <v>0.73</v>
      </c>
      <c r="D32" s="2">
        <f t="shared" si="4"/>
        <v>6</v>
      </c>
      <c r="E32">
        <f t="shared" si="5"/>
        <v>3.7282260000000003</v>
      </c>
      <c r="F32">
        <f t="shared" si="6"/>
        <v>132</v>
      </c>
      <c r="G32">
        <f t="shared" si="7"/>
        <v>67</v>
      </c>
      <c r="H32">
        <f t="shared" si="8"/>
        <v>1359</v>
      </c>
      <c r="I32">
        <f t="shared" si="9"/>
        <v>152.6</v>
      </c>
      <c r="J32" t="str">
        <f ca="1" t="shared" si="10"/>
        <v> 00567     10/29/2016 10:39:24   Riding                     PackTemp: h 26C</v>
      </c>
      <c r="K32" t="b">
        <f t="shared" si="11"/>
        <v>1</v>
      </c>
      <c r="L32" s="3" t="str">
        <f t="shared" si="12"/>
        <v>  10/29/2016</v>
      </c>
      <c r="M32" t="str">
        <f t="shared" si="13"/>
        <v>10:39:24</v>
      </c>
      <c r="N32" t="str">
        <f ca="1" t="shared" si="1"/>
        <v> PackSOC: 73%</v>
      </c>
      <c r="O32" t="str">
        <f ca="1" t="shared" si="2"/>
        <v> Odo: 1827km</v>
      </c>
      <c r="P32" t="str">
        <f ca="1" t="shared" si="14"/>
        <v> MotAmps: 132</v>
      </c>
      <c r="Q32" t="str">
        <f ca="1" t="shared" si="15"/>
        <v> MotTemp:  67C</v>
      </c>
      <c r="R32" t="str">
        <f ca="1" t="shared" si="16"/>
        <v> MotRPM:1359</v>
      </c>
    </row>
    <row r="33" spans="1:18" ht="12.75">
      <c r="A33">
        <f t="shared" si="17"/>
        <v>580</v>
      </c>
      <c r="B33" s="4">
        <f t="shared" si="0"/>
        <v>20.000000002328306</v>
      </c>
      <c r="C33" s="1">
        <f t="shared" si="3"/>
        <v>0.73</v>
      </c>
      <c r="D33" s="2">
        <f t="shared" si="4"/>
        <v>7</v>
      </c>
      <c r="E33">
        <f t="shared" si="5"/>
        <v>4.349597</v>
      </c>
      <c r="F33">
        <f t="shared" si="6"/>
        <v>31</v>
      </c>
      <c r="G33">
        <f t="shared" si="7"/>
        <v>63</v>
      </c>
      <c r="H33">
        <f t="shared" si="8"/>
        <v>1359</v>
      </c>
      <c r="I33">
        <f t="shared" si="9"/>
        <v>145.4</v>
      </c>
      <c r="J33" t="str">
        <f ca="1" t="shared" si="10"/>
        <v> 00568     10/29/2016 10:40:24   Riding                     PackTemp: h 26C</v>
      </c>
      <c r="K33" t="b">
        <f t="shared" si="11"/>
        <v>1</v>
      </c>
      <c r="L33" s="3" t="str">
        <f t="shared" si="12"/>
        <v>  10/29/2016</v>
      </c>
      <c r="M33" t="str">
        <f t="shared" si="13"/>
        <v>10:40:24</v>
      </c>
      <c r="N33" t="str">
        <f ca="1" t="shared" si="1"/>
        <v> PackSOC: 73%</v>
      </c>
      <c r="O33" t="str">
        <f ca="1" t="shared" si="2"/>
        <v> Odo: 1828km</v>
      </c>
      <c r="P33" t="str">
        <f ca="1" t="shared" si="14"/>
        <v> MotAmps:  31</v>
      </c>
      <c r="Q33" t="str">
        <f ca="1" t="shared" si="15"/>
        <v> MotTemp:  63C</v>
      </c>
      <c r="R33" t="str">
        <f ca="1" t="shared" si="16"/>
        <v> MotRPM:1359</v>
      </c>
    </row>
    <row r="34" spans="1:18" ht="12.75">
      <c r="A34">
        <f t="shared" si="17"/>
        <v>581</v>
      </c>
      <c r="B34" s="4">
        <f t="shared" si="0"/>
        <v>21.000000005587935</v>
      </c>
      <c r="C34" s="1">
        <f t="shared" si="3"/>
        <v>0.73</v>
      </c>
      <c r="D34" s="2">
        <f t="shared" si="4"/>
        <v>7</v>
      </c>
      <c r="E34">
        <f t="shared" si="5"/>
        <v>4.349597</v>
      </c>
      <c r="F34">
        <f t="shared" si="6"/>
        <v>0</v>
      </c>
      <c r="G34">
        <f t="shared" si="7"/>
        <v>61</v>
      </c>
      <c r="H34">
        <f t="shared" si="8"/>
        <v>1185</v>
      </c>
      <c r="I34">
        <f t="shared" si="9"/>
        <v>141.8</v>
      </c>
      <c r="J34" t="str">
        <f ca="1" t="shared" si="10"/>
        <v> 00569     10/29/2016 10:41:24   Riding                     PackTemp: h 26C</v>
      </c>
      <c r="K34" t="b">
        <f t="shared" si="11"/>
        <v>1</v>
      </c>
      <c r="L34" s="3" t="str">
        <f t="shared" si="12"/>
        <v>  10/29/2016</v>
      </c>
      <c r="M34" t="str">
        <f t="shared" si="13"/>
        <v>10:41:24</v>
      </c>
      <c r="N34" t="str">
        <f ca="1" t="shared" si="1"/>
        <v> PackSOC: 73%</v>
      </c>
      <c r="O34" t="str">
        <f ca="1" t="shared" si="2"/>
        <v> Odo: 1828km</v>
      </c>
      <c r="P34" t="str">
        <f ca="1" t="shared" si="14"/>
        <v> MotAmps:   0</v>
      </c>
      <c r="Q34" t="str">
        <f ca="1" t="shared" si="15"/>
        <v> MotTemp:  61C</v>
      </c>
      <c r="R34" t="str">
        <f ca="1" t="shared" si="16"/>
        <v> MotRPM:1185</v>
      </c>
    </row>
    <row r="35" spans="1:18" ht="12.75">
      <c r="A35">
        <f t="shared" si="17"/>
        <v>582</v>
      </c>
      <c r="B35" s="4">
        <f t="shared" si="0"/>
        <v>21.999999998370185</v>
      </c>
      <c r="C35" s="1">
        <f t="shared" si="3"/>
        <v>0.73</v>
      </c>
      <c r="D35" s="2">
        <f t="shared" si="4"/>
        <v>7</v>
      </c>
      <c r="E35">
        <f t="shared" si="5"/>
        <v>4.349597</v>
      </c>
      <c r="F35">
        <f t="shared" si="6"/>
        <v>0</v>
      </c>
      <c r="G35">
        <f t="shared" si="7"/>
        <v>61</v>
      </c>
      <c r="H35">
        <f t="shared" si="8"/>
        <v>0</v>
      </c>
      <c r="I35">
        <f t="shared" si="9"/>
        <v>141.8</v>
      </c>
      <c r="J35" t="str">
        <f ca="1" t="shared" si="10"/>
        <v> 00570     10/29/2016 10:42:24   Riding                     PackTemp: h 26C</v>
      </c>
      <c r="K35" t="b">
        <f t="shared" si="11"/>
        <v>1</v>
      </c>
      <c r="L35" s="3" t="str">
        <f t="shared" si="12"/>
        <v>  10/29/2016</v>
      </c>
      <c r="M35" t="str">
        <f t="shared" si="13"/>
        <v>10:42:24</v>
      </c>
      <c r="N35" t="str">
        <f ca="1" t="shared" si="1"/>
        <v> PackSOC: 73%</v>
      </c>
      <c r="O35" t="str">
        <f ca="1" t="shared" si="2"/>
        <v> Odo: 1828km</v>
      </c>
      <c r="P35" t="str">
        <f ca="1" t="shared" si="14"/>
        <v> MotAmps:   0</v>
      </c>
      <c r="Q35" t="str">
        <f ca="1" t="shared" si="15"/>
        <v> MotTemp:  61C</v>
      </c>
      <c r="R35" t="str">
        <f ca="1" t="shared" si="16"/>
        <v> MotRPM:   0</v>
      </c>
    </row>
    <row r="36" spans="1:18" ht="12.75">
      <c r="A36">
        <f t="shared" si="17"/>
        <v>583</v>
      </c>
      <c r="B36" s="4">
        <f t="shared" si="0"/>
        <v>23.000000001629815</v>
      </c>
      <c r="C36" s="1">
        <f t="shared" si="3"/>
        <v>0.72</v>
      </c>
      <c r="D36" s="2">
        <f t="shared" si="4"/>
        <v>7</v>
      </c>
      <c r="E36">
        <f t="shared" si="5"/>
        <v>4.349597</v>
      </c>
      <c r="F36">
        <f t="shared" si="6"/>
        <v>159</v>
      </c>
      <c r="G36">
        <f t="shared" si="7"/>
        <v>59</v>
      </c>
      <c r="H36">
        <f t="shared" si="8"/>
        <v>1254</v>
      </c>
      <c r="I36">
        <f t="shared" si="9"/>
        <v>138.2</v>
      </c>
      <c r="J36" t="str">
        <f ca="1" t="shared" si="10"/>
        <v> 00571     10/29/2016 10:43:24   Riding                     PackTemp: h 26C</v>
      </c>
      <c r="K36" t="b">
        <f t="shared" si="11"/>
        <v>1</v>
      </c>
      <c r="L36" s="3" t="str">
        <f t="shared" si="12"/>
        <v>  10/29/2016</v>
      </c>
      <c r="M36" t="str">
        <f t="shared" si="13"/>
        <v>10:43:24</v>
      </c>
      <c r="N36" t="str">
        <f ca="1" t="shared" si="1"/>
        <v> PackSOC: 72%</v>
      </c>
      <c r="O36" t="str">
        <f ca="1" t="shared" si="2"/>
        <v> Odo: 1828km</v>
      </c>
      <c r="P36" t="str">
        <f ca="1" t="shared" si="14"/>
        <v> MotAmps: 159</v>
      </c>
      <c r="Q36" t="str">
        <f ca="1" t="shared" si="15"/>
        <v> MotTemp:  59C</v>
      </c>
      <c r="R36" t="str">
        <f ca="1" t="shared" si="16"/>
        <v> MotRPM:1254</v>
      </c>
    </row>
    <row r="37" spans="1:18" ht="12.75">
      <c r="A37">
        <f t="shared" si="17"/>
        <v>584</v>
      </c>
      <c r="B37" s="4">
        <f t="shared" si="0"/>
        <v>24.000000004889444</v>
      </c>
      <c r="C37" s="1">
        <f t="shared" si="3"/>
        <v>0.71</v>
      </c>
      <c r="D37" s="2">
        <f t="shared" si="4"/>
        <v>8</v>
      </c>
      <c r="E37">
        <f t="shared" si="5"/>
        <v>4.970968</v>
      </c>
      <c r="F37">
        <f t="shared" si="6"/>
        <v>0</v>
      </c>
      <c r="G37">
        <f t="shared" si="7"/>
        <v>69</v>
      </c>
      <c r="H37">
        <f t="shared" si="8"/>
        <v>1212</v>
      </c>
      <c r="I37">
        <f t="shared" si="9"/>
        <v>156.2</v>
      </c>
      <c r="J37" t="str">
        <f ca="1" t="shared" si="10"/>
        <v> 00572     10/29/2016 10:44:24   Riding                     PackTemp: h 26C</v>
      </c>
      <c r="K37" t="b">
        <f t="shared" si="11"/>
        <v>1</v>
      </c>
      <c r="L37" s="3" t="str">
        <f t="shared" si="12"/>
        <v>  10/29/2016</v>
      </c>
      <c r="M37" t="str">
        <f t="shared" si="13"/>
        <v>10:44:24</v>
      </c>
      <c r="N37" t="str">
        <f ca="1" t="shared" si="1"/>
        <v> PackSOC: 71%</v>
      </c>
      <c r="O37" t="str">
        <f ca="1" t="shared" si="2"/>
        <v> Odo: 1829km</v>
      </c>
      <c r="P37" t="str">
        <f ca="1" t="shared" si="14"/>
        <v> MotAmps:   0</v>
      </c>
      <c r="Q37" t="str">
        <f ca="1" t="shared" si="15"/>
        <v> MotTemp:  69C</v>
      </c>
      <c r="R37" t="str">
        <f ca="1" t="shared" si="16"/>
        <v> MotRPM:1212</v>
      </c>
    </row>
    <row r="38" spans="1:18" ht="12.75">
      <c r="A38">
        <f t="shared" si="17"/>
        <v>585</v>
      </c>
      <c r="B38" s="4">
        <f t="shared" si="0"/>
        <v>24.999999997671694</v>
      </c>
      <c r="C38" s="1">
        <f t="shared" si="3"/>
        <v>0.7</v>
      </c>
      <c r="D38" s="2">
        <f t="shared" si="4"/>
        <v>8</v>
      </c>
      <c r="E38">
        <f t="shared" si="5"/>
        <v>4.970968</v>
      </c>
      <c r="F38">
        <f t="shared" si="6"/>
        <v>142</v>
      </c>
      <c r="G38">
        <f t="shared" si="7"/>
        <v>74</v>
      </c>
      <c r="H38">
        <f t="shared" si="8"/>
        <v>1258</v>
      </c>
      <c r="I38">
        <f t="shared" si="9"/>
        <v>165.2</v>
      </c>
      <c r="J38" t="str">
        <f ca="1" t="shared" si="10"/>
        <v> 00573     10/29/2016 10:45:24   Riding                     PackTemp: h 26C</v>
      </c>
      <c r="K38" t="b">
        <f t="shared" si="11"/>
        <v>1</v>
      </c>
      <c r="L38" s="3" t="str">
        <f t="shared" si="12"/>
        <v>  10/29/2016</v>
      </c>
      <c r="M38" t="str">
        <f t="shared" si="13"/>
        <v>10:45:24</v>
      </c>
      <c r="N38" t="str">
        <f ca="1" t="shared" si="1"/>
        <v> PackSOC: 70%</v>
      </c>
      <c r="O38" t="str">
        <f ca="1" t="shared" si="2"/>
        <v> Odo: 1829km</v>
      </c>
      <c r="P38" t="str">
        <f ca="1" t="shared" si="14"/>
        <v> MotAmps: 142</v>
      </c>
      <c r="Q38" t="str">
        <f ca="1" t="shared" si="15"/>
        <v> MotTemp:  74C</v>
      </c>
      <c r="R38" t="str">
        <f ca="1" t="shared" si="16"/>
        <v> MotRPM:1258</v>
      </c>
    </row>
    <row r="39" spans="1:18" ht="12.75">
      <c r="A39">
        <f t="shared" si="17"/>
        <v>586</v>
      </c>
      <c r="B39" s="4">
        <f t="shared" si="0"/>
        <v>26.000000000931323</v>
      </c>
      <c r="C39" s="1">
        <f t="shared" si="3"/>
        <v>0.69</v>
      </c>
      <c r="D39" s="2">
        <f t="shared" si="4"/>
        <v>8</v>
      </c>
      <c r="E39">
        <f t="shared" si="5"/>
        <v>4.970968</v>
      </c>
      <c r="F39">
        <f t="shared" si="6"/>
        <v>117</v>
      </c>
      <c r="G39">
        <f t="shared" si="7"/>
        <v>79</v>
      </c>
      <c r="H39">
        <f t="shared" si="8"/>
        <v>1115</v>
      </c>
      <c r="I39">
        <f t="shared" si="9"/>
        <v>174.2</v>
      </c>
      <c r="J39" t="str">
        <f ca="1" t="shared" si="10"/>
        <v> 00574     10/29/2016 10:46:24   Riding                     PackTemp: h 26C</v>
      </c>
      <c r="K39" t="b">
        <f t="shared" si="11"/>
        <v>1</v>
      </c>
      <c r="L39" s="3" t="str">
        <f t="shared" si="12"/>
        <v>  10/29/2016</v>
      </c>
      <c r="M39" t="str">
        <f t="shared" si="13"/>
        <v>10:46:24</v>
      </c>
      <c r="N39" t="str">
        <f ca="1" t="shared" si="1"/>
        <v> PackSOC: 69%</v>
      </c>
      <c r="O39" t="str">
        <f ca="1" t="shared" si="2"/>
        <v> Odo: 1829km</v>
      </c>
      <c r="P39" t="str">
        <f ca="1" t="shared" si="14"/>
        <v> MotAmps: 117</v>
      </c>
      <c r="Q39" t="str">
        <f ca="1" t="shared" si="15"/>
        <v> MotTemp:  79C</v>
      </c>
      <c r="R39" t="str">
        <f ca="1" t="shared" si="16"/>
        <v> MotRPM:1115</v>
      </c>
    </row>
    <row r="40" spans="1:18" ht="12.75">
      <c r="A40">
        <f t="shared" si="17"/>
        <v>587</v>
      </c>
      <c r="B40" s="4">
        <f t="shared" si="0"/>
        <v>27.00000000419095</v>
      </c>
      <c r="C40" s="1">
        <f t="shared" si="3"/>
        <v>0.68</v>
      </c>
      <c r="D40" s="2">
        <f t="shared" si="4"/>
        <v>9</v>
      </c>
      <c r="E40">
        <f t="shared" si="5"/>
        <v>5.592339</v>
      </c>
      <c r="F40">
        <f t="shared" si="6"/>
        <v>129</v>
      </c>
      <c r="G40">
        <f t="shared" si="7"/>
        <v>78</v>
      </c>
      <c r="H40">
        <f t="shared" si="8"/>
        <v>1064</v>
      </c>
      <c r="I40">
        <f t="shared" si="9"/>
        <v>172.4</v>
      </c>
      <c r="J40" t="str">
        <f ca="1" t="shared" si="10"/>
        <v> 00575     10/29/2016 10:47:24   Riding                     PackTemp: h 26C</v>
      </c>
      <c r="K40" t="b">
        <f t="shared" si="11"/>
        <v>1</v>
      </c>
      <c r="L40" s="3" t="str">
        <f t="shared" si="12"/>
        <v>  10/29/2016</v>
      </c>
      <c r="M40" t="str">
        <f t="shared" si="13"/>
        <v>10:47:24</v>
      </c>
      <c r="N40" t="str">
        <f ca="1" t="shared" si="1"/>
        <v> PackSOC: 68%</v>
      </c>
      <c r="O40" t="str">
        <f ca="1" t="shared" si="2"/>
        <v> Odo: 1830km</v>
      </c>
      <c r="P40" t="str">
        <f ca="1" t="shared" si="14"/>
        <v> MotAmps: 129</v>
      </c>
      <c r="Q40" t="str">
        <f ca="1" t="shared" si="15"/>
        <v> MotTemp:  78C</v>
      </c>
      <c r="R40" t="str">
        <f ca="1" t="shared" si="16"/>
        <v> MotRPM:1064</v>
      </c>
    </row>
    <row r="41" spans="1:18" ht="12.75">
      <c r="A41">
        <f t="shared" si="17"/>
        <v>588</v>
      </c>
      <c r="B41" s="4">
        <f t="shared" si="0"/>
        <v>27.9999999969732</v>
      </c>
      <c r="C41" s="1">
        <f t="shared" si="3"/>
        <v>0.67</v>
      </c>
      <c r="D41" s="2">
        <f t="shared" si="4"/>
        <v>9</v>
      </c>
      <c r="E41">
        <f t="shared" si="5"/>
        <v>5.592339</v>
      </c>
      <c r="F41">
        <f t="shared" si="6"/>
        <v>80</v>
      </c>
      <c r="G41">
        <f t="shared" si="7"/>
        <v>75</v>
      </c>
      <c r="H41">
        <f t="shared" si="8"/>
        <v>1329</v>
      </c>
      <c r="I41">
        <f t="shared" si="9"/>
        <v>167</v>
      </c>
      <c r="J41" t="str">
        <f ca="1" t="shared" si="10"/>
        <v> 00576     10/29/2016 10:48:24   Riding                     PackTemp: h 26C</v>
      </c>
      <c r="K41" t="b">
        <f t="shared" si="11"/>
        <v>1</v>
      </c>
      <c r="L41" s="3" t="str">
        <f t="shared" si="12"/>
        <v>  10/29/2016</v>
      </c>
      <c r="M41" t="str">
        <f t="shared" si="13"/>
        <v>10:48:24</v>
      </c>
      <c r="N41" t="str">
        <f ca="1" t="shared" si="1"/>
        <v> PackSOC: 67%</v>
      </c>
      <c r="O41" t="str">
        <f ca="1" t="shared" si="2"/>
        <v> Odo: 1830km</v>
      </c>
      <c r="P41" t="str">
        <f ca="1" t="shared" si="14"/>
        <v> MotAmps:  80</v>
      </c>
      <c r="Q41" t="str">
        <f ca="1" t="shared" si="15"/>
        <v> MotTemp:  75C</v>
      </c>
      <c r="R41" t="str">
        <f ca="1" t="shared" si="16"/>
        <v> MotRPM:1329</v>
      </c>
    </row>
    <row r="42" spans="1:18" ht="12.75">
      <c r="A42">
        <f t="shared" si="17"/>
        <v>589</v>
      </c>
      <c r="B42" s="4">
        <f t="shared" si="0"/>
        <v>29.00000000023283</v>
      </c>
      <c r="C42" s="1">
        <f t="shared" si="3"/>
        <v>0.67</v>
      </c>
      <c r="D42" s="2">
        <f t="shared" si="4"/>
        <v>10</v>
      </c>
      <c r="E42">
        <f t="shared" si="5"/>
        <v>6.21371</v>
      </c>
      <c r="F42">
        <f t="shared" si="6"/>
        <v>-22</v>
      </c>
      <c r="G42">
        <f t="shared" si="7"/>
        <v>69</v>
      </c>
      <c r="H42">
        <f t="shared" si="8"/>
        <v>672</v>
      </c>
      <c r="I42">
        <f t="shared" si="9"/>
        <v>156.2</v>
      </c>
      <c r="J42" t="str">
        <f ca="1" t="shared" si="10"/>
        <v> 00577     10/29/2016 10:49:24   Riding                     PackTemp: h 27C</v>
      </c>
      <c r="K42" t="b">
        <f t="shared" si="11"/>
        <v>1</v>
      </c>
      <c r="L42" s="3" t="str">
        <f t="shared" si="12"/>
        <v>  10/29/2016</v>
      </c>
      <c r="M42" t="str">
        <f t="shared" si="13"/>
        <v>10:49:24</v>
      </c>
      <c r="N42" t="str">
        <f ca="1" t="shared" si="1"/>
        <v> PackSOC: 67%</v>
      </c>
      <c r="O42" t="str">
        <f ca="1" t="shared" si="2"/>
        <v> Odo: 1831km</v>
      </c>
      <c r="P42" t="str">
        <f ca="1" t="shared" si="14"/>
        <v> MotAmps: -22</v>
      </c>
      <c r="Q42" t="str">
        <f ca="1" t="shared" si="15"/>
        <v> MotTemp:  69C</v>
      </c>
      <c r="R42" t="str">
        <f ca="1" t="shared" si="16"/>
        <v> MotRPM: 672</v>
      </c>
    </row>
    <row r="43" spans="1:18" ht="12.75">
      <c r="A43">
        <f t="shared" si="17"/>
        <v>590</v>
      </c>
      <c r="B43" s="4">
        <f t="shared" si="0"/>
        <v>30.00000000349246</v>
      </c>
      <c r="C43" s="1">
        <f t="shared" si="3"/>
        <v>0.67</v>
      </c>
      <c r="D43" s="2">
        <f t="shared" si="4"/>
        <v>10</v>
      </c>
      <c r="E43">
        <f t="shared" si="5"/>
        <v>6.21371</v>
      </c>
      <c r="F43">
        <f t="shared" si="6"/>
        <v>0</v>
      </c>
      <c r="G43">
        <f t="shared" si="7"/>
        <v>68</v>
      </c>
      <c r="H43">
        <f t="shared" si="8"/>
        <v>871</v>
      </c>
      <c r="I43">
        <f t="shared" si="9"/>
        <v>154.4</v>
      </c>
      <c r="J43" t="str">
        <f ca="1" t="shared" si="10"/>
        <v> 00578     10/29/2016 10:50:24   Riding                     PackTemp: h 27C</v>
      </c>
      <c r="K43" t="b">
        <f t="shared" si="11"/>
        <v>1</v>
      </c>
      <c r="L43" s="3" t="str">
        <f t="shared" si="12"/>
        <v>  10/29/2016</v>
      </c>
      <c r="M43" t="str">
        <f t="shared" si="13"/>
        <v>10:50:24</v>
      </c>
      <c r="N43" t="str">
        <f ca="1" t="shared" si="1"/>
        <v> PackSOC: 67%</v>
      </c>
      <c r="O43" t="str">
        <f ca="1" t="shared" si="2"/>
        <v> Odo: 1831km</v>
      </c>
      <c r="P43" t="str">
        <f ca="1" t="shared" si="14"/>
        <v> MotAmps:   0</v>
      </c>
      <c r="Q43" t="str">
        <f ca="1" t="shared" si="15"/>
        <v> MotTemp:  68C</v>
      </c>
      <c r="R43" t="str">
        <f ca="1" t="shared" si="16"/>
        <v> MotRPM: 871</v>
      </c>
    </row>
    <row r="44" spans="1:18" ht="12.75">
      <c r="A44">
        <f t="shared" si="17"/>
        <v>591</v>
      </c>
      <c r="B44" s="4">
        <f t="shared" si="0"/>
        <v>31.00000000675209</v>
      </c>
      <c r="C44" s="1">
        <f t="shared" si="3"/>
        <v>0.67</v>
      </c>
      <c r="D44" s="2">
        <f t="shared" si="4"/>
        <v>10</v>
      </c>
      <c r="E44">
        <f t="shared" si="5"/>
        <v>6.21371</v>
      </c>
      <c r="F44">
        <f t="shared" si="6"/>
        <v>0</v>
      </c>
      <c r="G44">
        <f t="shared" si="7"/>
        <v>64</v>
      </c>
      <c r="H44">
        <f t="shared" si="8"/>
        <v>943</v>
      </c>
      <c r="I44">
        <f t="shared" si="9"/>
        <v>147.2</v>
      </c>
      <c r="J44" t="str">
        <f ca="1" t="shared" si="10"/>
        <v> 00579     10/29/2016 10:51:24   Riding                     PackTemp: h 27C</v>
      </c>
      <c r="K44" t="b">
        <f t="shared" si="11"/>
        <v>1</v>
      </c>
      <c r="L44" s="3" t="str">
        <f t="shared" si="12"/>
        <v>  10/29/2016</v>
      </c>
      <c r="M44" t="str">
        <f t="shared" si="13"/>
        <v>10:51:24</v>
      </c>
      <c r="N44" t="str">
        <f ca="1" t="shared" si="1"/>
        <v> PackSOC: 67%</v>
      </c>
      <c r="O44" t="str">
        <f ca="1" t="shared" si="2"/>
        <v> Odo: 1831km</v>
      </c>
      <c r="P44" t="str">
        <f ca="1" t="shared" si="14"/>
        <v> MotAmps:   0</v>
      </c>
      <c r="Q44" t="str">
        <f ca="1" t="shared" si="15"/>
        <v> MotTemp:  64C</v>
      </c>
      <c r="R44" t="str">
        <f ca="1" t="shared" si="16"/>
        <v> MotRPM: 943</v>
      </c>
    </row>
    <row r="45" spans="1:18" ht="12.75">
      <c r="A45">
        <f t="shared" si="17"/>
        <v>592</v>
      </c>
      <c r="B45" s="4">
        <f aca="true" t="shared" si="18" ref="B45:B81">(TIMEVALUE(M45)+DATEVALUE(L45)-start_time)*24*60</f>
        <v>31.99999999953434</v>
      </c>
      <c r="C45" s="1">
        <f t="shared" si="3"/>
        <v>0.67</v>
      </c>
      <c r="D45" s="2">
        <f t="shared" si="4"/>
        <v>10</v>
      </c>
      <c r="E45">
        <f t="shared" si="5"/>
        <v>6.21371</v>
      </c>
      <c r="F45">
        <f t="shared" si="6"/>
        <v>0</v>
      </c>
      <c r="G45">
        <f t="shared" si="7"/>
        <v>64</v>
      </c>
      <c r="H45">
        <f t="shared" si="8"/>
        <v>0</v>
      </c>
      <c r="I45">
        <f t="shared" si="9"/>
        <v>147.2</v>
      </c>
      <c r="J45" t="str">
        <f ca="1" t="shared" si="10"/>
        <v> 00580     10/29/2016 10:52:24   Riding                     PackTemp: h 27C</v>
      </c>
      <c r="K45" t="b">
        <f t="shared" si="11"/>
        <v>1</v>
      </c>
      <c r="L45" s="3" t="str">
        <f t="shared" si="12"/>
        <v>  10/29/2016</v>
      </c>
      <c r="M45" t="str">
        <f t="shared" si="13"/>
        <v>10:52:24</v>
      </c>
      <c r="N45" t="str">
        <f ca="1" t="shared" si="19" ref="N45:N81">INDIRECT(ADDRESS(A45,3,4,,"log"))</f>
        <v> PackSOC: 67%</v>
      </c>
      <c r="O45" t="str">
        <f ca="1" t="shared" si="20" ref="O45:O81">INDIRECT(ADDRESS(A45,12,4,,"log"))</f>
        <v> Odo: 1831km</v>
      </c>
      <c r="P45" t="str">
        <f ca="1" t="shared" si="14"/>
        <v> MotAmps:   0</v>
      </c>
      <c r="Q45" t="str">
        <f ca="1" t="shared" si="15"/>
        <v> MotTemp:  64C</v>
      </c>
      <c r="R45" t="str">
        <f ca="1" t="shared" si="16"/>
        <v> MotRPM:   0</v>
      </c>
    </row>
    <row r="46" spans="1:18" ht="12.75">
      <c r="A46">
        <f t="shared" si="17"/>
        <v>593</v>
      </c>
      <c r="B46" s="4">
        <f t="shared" si="18"/>
        <v>33.00000000279397</v>
      </c>
      <c r="C46" s="1">
        <f t="shared" si="3"/>
        <v>0.67</v>
      </c>
      <c r="D46" s="2">
        <f t="shared" si="4"/>
        <v>10</v>
      </c>
      <c r="E46">
        <f t="shared" si="5"/>
        <v>6.21371</v>
      </c>
      <c r="F46">
        <f t="shared" si="6"/>
        <v>0</v>
      </c>
      <c r="G46">
        <f t="shared" si="7"/>
        <v>61</v>
      </c>
      <c r="H46">
        <f t="shared" si="8"/>
        <v>0</v>
      </c>
      <c r="I46">
        <f t="shared" si="9"/>
        <v>141.8</v>
      </c>
      <c r="J46" t="str">
        <f ca="1" t="shared" si="10"/>
        <v> 00581     10/29/2016 10:53:24   Riding                     PackTemp: h 27C</v>
      </c>
      <c r="K46" t="b">
        <f t="shared" si="11"/>
        <v>1</v>
      </c>
      <c r="L46" s="3" t="str">
        <f t="shared" si="12"/>
        <v>  10/29/2016</v>
      </c>
      <c r="M46" t="str">
        <f t="shared" si="13"/>
        <v>10:53:24</v>
      </c>
      <c r="N46" t="str">
        <f ca="1" t="shared" si="19"/>
        <v> PackSOC: 67%</v>
      </c>
      <c r="O46" t="str">
        <f ca="1" t="shared" si="20"/>
        <v> Odo: 1831km</v>
      </c>
      <c r="P46" t="str">
        <f ca="1" t="shared" si="14"/>
        <v> MotAmps:   0</v>
      </c>
      <c r="Q46" t="str">
        <f ca="1" t="shared" si="15"/>
        <v> MotTemp:  61C</v>
      </c>
      <c r="R46" t="str">
        <f ca="1" t="shared" si="16"/>
        <v> MotRPM:   0</v>
      </c>
    </row>
    <row r="47" spans="1:18" ht="12.75">
      <c r="A47">
        <f t="shared" si="17"/>
        <v>594</v>
      </c>
      <c r="B47" s="4">
        <f t="shared" si="18"/>
        <v>34.0000000060536</v>
      </c>
      <c r="C47" s="1">
        <f t="shared" si="3"/>
        <v>0.67</v>
      </c>
      <c r="D47" s="2">
        <f t="shared" si="4"/>
        <v>11</v>
      </c>
      <c r="E47">
        <f t="shared" si="5"/>
        <v>6.835081</v>
      </c>
      <c r="F47">
        <f t="shared" si="6"/>
        <v>-11</v>
      </c>
      <c r="G47">
        <f t="shared" si="7"/>
        <v>57</v>
      </c>
      <c r="H47">
        <f t="shared" si="8"/>
        <v>726</v>
      </c>
      <c r="I47">
        <f t="shared" si="9"/>
        <v>134.6</v>
      </c>
      <c r="J47" t="str">
        <f ca="1" t="shared" si="10"/>
        <v> 00582     10/29/2016 10:54:24   Riding                     PackTemp: h 27C</v>
      </c>
      <c r="K47" t="b">
        <f t="shared" si="11"/>
        <v>1</v>
      </c>
      <c r="L47" s="3" t="str">
        <f t="shared" si="12"/>
        <v>  10/29/2016</v>
      </c>
      <c r="M47" t="str">
        <f t="shared" si="13"/>
        <v>10:54:24</v>
      </c>
      <c r="N47" t="str">
        <f ca="1" t="shared" si="19"/>
        <v> PackSOC: 67%</v>
      </c>
      <c r="O47" t="str">
        <f ca="1" t="shared" si="20"/>
        <v> Odo: 1832km</v>
      </c>
      <c r="P47" t="str">
        <f ca="1" t="shared" si="14"/>
        <v> MotAmps: -11</v>
      </c>
      <c r="Q47" t="str">
        <f ca="1" t="shared" si="15"/>
        <v> MotTemp:  57C</v>
      </c>
      <c r="R47" t="str">
        <f ca="1" t="shared" si="16"/>
        <v> MotRPM: 726</v>
      </c>
    </row>
    <row r="48" spans="1:18" ht="12.75">
      <c r="A48">
        <f t="shared" si="17"/>
        <v>595</v>
      </c>
      <c r="B48" s="4">
        <f t="shared" si="18"/>
        <v>34.99999999883585</v>
      </c>
      <c r="C48" s="1">
        <f t="shared" si="3"/>
        <v>0.67</v>
      </c>
      <c r="D48" s="2">
        <f t="shared" si="4"/>
        <v>11</v>
      </c>
      <c r="E48">
        <f t="shared" si="5"/>
        <v>6.835081</v>
      </c>
      <c r="F48">
        <f t="shared" si="6"/>
        <v>-22</v>
      </c>
      <c r="G48">
        <f t="shared" si="7"/>
        <v>57</v>
      </c>
      <c r="H48">
        <f t="shared" si="8"/>
        <v>698</v>
      </c>
      <c r="I48">
        <f t="shared" si="9"/>
        <v>134.6</v>
      </c>
      <c r="J48" t="str">
        <f ca="1" t="shared" si="10"/>
        <v> 00583     10/29/2016 10:55:24   Riding                     PackTemp: h 27C</v>
      </c>
      <c r="K48" t="b">
        <f t="shared" si="11"/>
        <v>1</v>
      </c>
      <c r="L48" s="3" t="str">
        <f t="shared" si="12"/>
        <v>  10/29/2016</v>
      </c>
      <c r="M48" t="str">
        <f t="shared" si="13"/>
        <v>10:55:24</v>
      </c>
      <c r="N48" t="str">
        <f ca="1" t="shared" si="19"/>
        <v> PackSOC: 67%</v>
      </c>
      <c r="O48" t="str">
        <f ca="1" t="shared" si="20"/>
        <v> Odo: 1832km</v>
      </c>
      <c r="P48" t="str">
        <f ca="1" t="shared" si="14"/>
        <v> MotAmps: -22</v>
      </c>
      <c r="Q48" t="str">
        <f ca="1" t="shared" si="15"/>
        <v> MotTemp:  57C</v>
      </c>
      <c r="R48" t="str">
        <f ca="1" t="shared" si="16"/>
        <v> MotRPM: 698</v>
      </c>
    </row>
    <row r="49" spans="1:18" ht="12.75">
      <c r="A49">
        <f t="shared" si="17"/>
        <v>596</v>
      </c>
      <c r="B49" s="4">
        <f t="shared" si="18"/>
        <v>36.000000002095476</v>
      </c>
      <c r="C49" s="1">
        <f t="shared" si="3"/>
        <v>0.67</v>
      </c>
      <c r="D49" s="2">
        <f t="shared" si="4"/>
        <v>11</v>
      </c>
      <c r="E49">
        <f t="shared" si="5"/>
        <v>6.835081</v>
      </c>
      <c r="F49">
        <f t="shared" si="6"/>
        <v>-41</v>
      </c>
      <c r="G49">
        <f t="shared" si="7"/>
        <v>56</v>
      </c>
      <c r="H49">
        <f t="shared" si="8"/>
        <v>823</v>
      </c>
      <c r="I49">
        <f t="shared" si="9"/>
        <v>132.8</v>
      </c>
      <c r="J49" t="str">
        <f ca="1" t="shared" si="10"/>
        <v> 00584     10/29/2016 10:56:24   Riding                     PackTemp: h 27C</v>
      </c>
      <c r="K49" t="b">
        <f t="shared" si="11"/>
        <v>1</v>
      </c>
      <c r="L49" s="3" t="str">
        <f t="shared" si="12"/>
        <v>  10/29/2016</v>
      </c>
      <c r="M49" t="str">
        <f t="shared" si="13"/>
        <v>10:56:24</v>
      </c>
      <c r="N49" t="str">
        <f ca="1" t="shared" si="19"/>
        <v> PackSOC: 67%</v>
      </c>
      <c r="O49" t="str">
        <f ca="1" t="shared" si="20"/>
        <v> Odo: 1832km</v>
      </c>
      <c r="P49" t="str">
        <f ca="1" t="shared" si="14"/>
        <v> MotAmps: -41</v>
      </c>
      <c r="Q49" t="str">
        <f ca="1" t="shared" si="15"/>
        <v> MotTemp:  56C</v>
      </c>
      <c r="R49" t="str">
        <f ca="1" t="shared" si="16"/>
        <v> MotRPM: 823</v>
      </c>
    </row>
    <row r="50" spans="1:18" ht="12.75">
      <c r="A50">
        <f t="shared" si="17"/>
        <v>597</v>
      </c>
      <c r="B50" s="4">
        <f t="shared" si="18"/>
        <v>37.000000005355105</v>
      </c>
      <c r="C50" s="1">
        <f t="shared" si="3"/>
        <v>0.66</v>
      </c>
      <c r="D50" s="2">
        <f t="shared" si="4"/>
        <v>12</v>
      </c>
      <c r="E50">
        <f t="shared" si="5"/>
        <v>7.4564520000000005</v>
      </c>
      <c r="F50">
        <f t="shared" si="6"/>
        <v>169</v>
      </c>
      <c r="G50">
        <f t="shared" si="7"/>
        <v>59</v>
      </c>
      <c r="H50">
        <f t="shared" si="8"/>
        <v>780</v>
      </c>
      <c r="I50">
        <f t="shared" si="9"/>
        <v>138.2</v>
      </c>
      <c r="J50" t="str">
        <f ca="1" t="shared" si="10"/>
        <v> 00585     10/29/2016 10:57:24   Riding                     PackTemp: h 27C</v>
      </c>
      <c r="K50" t="b">
        <f t="shared" si="11"/>
        <v>1</v>
      </c>
      <c r="L50" s="3" t="str">
        <f t="shared" si="12"/>
        <v>  10/29/2016</v>
      </c>
      <c r="M50" t="str">
        <f t="shared" si="13"/>
        <v>10:57:24</v>
      </c>
      <c r="N50" t="str">
        <f ca="1" t="shared" si="19"/>
        <v> PackSOC: 66%</v>
      </c>
      <c r="O50" t="str">
        <f ca="1" t="shared" si="20"/>
        <v> Odo: 1833km</v>
      </c>
      <c r="P50" t="str">
        <f ca="1" t="shared" si="14"/>
        <v> MotAmps: 169</v>
      </c>
      <c r="Q50" t="str">
        <f ca="1" t="shared" si="15"/>
        <v> MotTemp:  59C</v>
      </c>
      <c r="R50" t="str">
        <f ca="1" t="shared" si="16"/>
        <v> MotRPM: 780</v>
      </c>
    </row>
    <row r="51" spans="1:18" ht="12.75">
      <c r="A51">
        <f t="shared" si="17"/>
        <v>598</v>
      </c>
      <c r="B51" s="4">
        <f t="shared" si="18"/>
        <v>37.999999998137355</v>
      </c>
      <c r="C51" s="1">
        <f t="shared" si="3"/>
        <v>0.66</v>
      </c>
      <c r="D51" s="2">
        <f t="shared" si="4"/>
        <v>12</v>
      </c>
      <c r="E51">
        <f t="shared" si="5"/>
        <v>7.4564520000000005</v>
      </c>
      <c r="F51">
        <f t="shared" si="6"/>
        <v>-1</v>
      </c>
      <c r="G51">
        <f t="shared" si="7"/>
        <v>59</v>
      </c>
      <c r="H51">
        <f t="shared" si="8"/>
        <v>509</v>
      </c>
      <c r="I51">
        <f t="shared" si="9"/>
        <v>138.2</v>
      </c>
      <c r="J51" t="str">
        <f ca="1" t="shared" si="10"/>
        <v> 00586     10/29/2016 10:58:24   Riding                     PackTemp: h 27C</v>
      </c>
      <c r="K51" t="b">
        <f t="shared" si="11"/>
        <v>1</v>
      </c>
      <c r="L51" s="3" t="str">
        <f t="shared" si="12"/>
        <v>  10/29/2016</v>
      </c>
      <c r="M51" t="str">
        <f t="shared" si="13"/>
        <v>10:58:24</v>
      </c>
      <c r="N51" t="str">
        <f ca="1" t="shared" si="19"/>
        <v> PackSOC: 66%</v>
      </c>
      <c r="O51" t="str">
        <f ca="1" t="shared" si="20"/>
        <v> Odo: 1833km</v>
      </c>
      <c r="P51" t="str">
        <f ca="1" t="shared" si="14"/>
        <v> MotAmps:  -1</v>
      </c>
      <c r="Q51" t="str">
        <f ca="1" t="shared" si="15"/>
        <v> MotTemp:  59C</v>
      </c>
      <c r="R51" t="str">
        <f ca="1" t="shared" si="16"/>
        <v> MotRPM: 509</v>
      </c>
    </row>
    <row r="52" spans="1:18" ht="12.75">
      <c r="A52">
        <f t="shared" si="17"/>
        <v>599</v>
      </c>
      <c r="B52" s="4">
        <f t="shared" si="18"/>
        <v>39.000000001396984</v>
      </c>
      <c r="C52" s="1">
        <f t="shared" si="3"/>
        <v>0.66</v>
      </c>
      <c r="D52" s="2">
        <f t="shared" si="4"/>
        <v>12</v>
      </c>
      <c r="E52">
        <f t="shared" si="5"/>
        <v>7.4564520000000005</v>
      </c>
      <c r="F52">
        <f t="shared" si="6"/>
        <v>0</v>
      </c>
      <c r="G52">
        <f t="shared" si="7"/>
        <v>56</v>
      </c>
      <c r="H52">
        <f t="shared" si="8"/>
        <v>798</v>
      </c>
      <c r="I52">
        <f t="shared" si="9"/>
        <v>132.8</v>
      </c>
      <c r="J52" t="str">
        <f ca="1" t="shared" si="10"/>
        <v> 00587     10/29/2016 10:59:24   Riding                     PackTemp: h 27C</v>
      </c>
      <c r="K52" t="b">
        <f t="shared" si="11"/>
        <v>1</v>
      </c>
      <c r="L52" s="3" t="str">
        <f t="shared" si="12"/>
        <v>  10/29/2016</v>
      </c>
      <c r="M52" t="str">
        <f t="shared" si="13"/>
        <v>10:59:24</v>
      </c>
      <c r="N52" t="str">
        <f ca="1" t="shared" si="19"/>
        <v> PackSOC: 66%</v>
      </c>
      <c r="O52" t="str">
        <f ca="1" t="shared" si="20"/>
        <v> Odo: 1833km</v>
      </c>
      <c r="P52" t="str">
        <f ca="1" t="shared" si="14"/>
        <v> MotAmps:   0</v>
      </c>
      <c r="Q52" t="str">
        <f ca="1" t="shared" si="15"/>
        <v> MotTemp:  56C</v>
      </c>
      <c r="R52" t="str">
        <f ca="1" t="shared" si="16"/>
        <v> MotRPM: 798</v>
      </c>
    </row>
    <row r="53" spans="1:18" ht="12.75">
      <c r="A53">
        <f t="shared" si="17"/>
        <v>600</v>
      </c>
      <c r="B53" s="4">
        <f t="shared" si="18"/>
        <v>40.00000000465661</v>
      </c>
      <c r="C53" s="1">
        <f t="shared" si="3"/>
        <v>0.67</v>
      </c>
      <c r="D53" s="2">
        <f t="shared" si="4"/>
        <v>12</v>
      </c>
      <c r="E53">
        <f t="shared" si="5"/>
        <v>7.4564520000000005</v>
      </c>
      <c r="F53">
        <f t="shared" si="6"/>
        <v>-49</v>
      </c>
      <c r="G53">
        <f t="shared" si="7"/>
        <v>55</v>
      </c>
      <c r="H53">
        <f t="shared" si="8"/>
        <v>915</v>
      </c>
      <c r="I53">
        <f t="shared" si="9"/>
        <v>131</v>
      </c>
      <c r="J53" t="str">
        <f ca="1" t="shared" si="10"/>
        <v> 00588     10/29/2016 11:00:24   Riding                     PackTemp: h 27C</v>
      </c>
      <c r="K53" t="b">
        <f t="shared" si="11"/>
        <v>1</v>
      </c>
      <c r="L53" s="3" t="str">
        <f t="shared" si="12"/>
        <v>  10/29/2016</v>
      </c>
      <c r="M53" t="str">
        <f t="shared" si="13"/>
        <v>11:00:24</v>
      </c>
      <c r="N53" t="str">
        <f ca="1" t="shared" si="19"/>
        <v> PackSOC: 67%</v>
      </c>
      <c r="O53" t="str">
        <f ca="1" t="shared" si="20"/>
        <v> Odo: 1833km</v>
      </c>
      <c r="P53" t="str">
        <f ca="1" t="shared" si="14"/>
        <v> MotAmps: -49</v>
      </c>
      <c r="Q53" t="str">
        <f ca="1" t="shared" si="15"/>
        <v> MotTemp:  55C</v>
      </c>
      <c r="R53" t="str">
        <f ca="1" t="shared" si="16"/>
        <v> MotRPM: 915</v>
      </c>
    </row>
    <row r="54" spans="1:18" ht="12.75">
      <c r="A54">
        <f t="shared" si="17"/>
        <v>601</v>
      </c>
      <c r="B54" s="4">
        <f t="shared" si="18"/>
        <v>40.99999999743886</v>
      </c>
      <c r="C54" s="1">
        <f t="shared" si="3"/>
        <v>0.66</v>
      </c>
      <c r="D54" s="2">
        <f t="shared" si="4"/>
        <v>13</v>
      </c>
      <c r="E54">
        <f t="shared" si="5"/>
        <v>8.077823</v>
      </c>
      <c r="F54">
        <f t="shared" si="6"/>
        <v>0</v>
      </c>
      <c r="G54">
        <f t="shared" si="7"/>
        <v>56</v>
      </c>
      <c r="H54">
        <f t="shared" si="8"/>
        <v>0</v>
      </c>
      <c r="I54">
        <f t="shared" si="9"/>
        <v>132.8</v>
      </c>
      <c r="J54" t="str">
        <f ca="1" t="shared" si="10"/>
        <v> 00589     10/29/2016 11:01:24   Riding                     PackTemp: h 27C</v>
      </c>
      <c r="K54" t="b">
        <f t="shared" si="11"/>
        <v>1</v>
      </c>
      <c r="L54" s="3" t="str">
        <f t="shared" si="12"/>
        <v>  10/29/2016</v>
      </c>
      <c r="M54" t="str">
        <f t="shared" si="13"/>
        <v>11:01:24</v>
      </c>
      <c r="N54" t="str">
        <f ca="1" t="shared" si="19"/>
        <v> PackSOC: 66%</v>
      </c>
      <c r="O54" t="str">
        <f ca="1" t="shared" si="20"/>
        <v> Odo: 1834km</v>
      </c>
      <c r="P54" t="str">
        <f ca="1" t="shared" si="14"/>
        <v> MotAmps:   0</v>
      </c>
      <c r="Q54" t="str">
        <f ca="1" t="shared" si="15"/>
        <v> MotTemp:  56C</v>
      </c>
      <c r="R54" t="str">
        <f ca="1" t="shared" si="16"/>
        <v> MotRPM:   0</v>
      </c>
    </row>
    <row r="55" spans="1:18" ht="12.75">
      <c r="A55">
        <f t="shared" si="17"/>
        <v>602</v>
      </c>
      <c r="B55" s="4">
        <f t="shared" si="18"/>
        <v>42.00000000069849</v>
      </c>
      <c r="C55" s="1">
        <f t="shared" si="3"/>
        <v>0.66</v>
      </c>
      <c r="D55" s="2">
        <f t="shared" si="4"/>
        <v>13</v>
      </c>
      <c r="E55">
        <f t="shared" si="5"/>
        <v>8.077823</v>
      </c>
      <c r="F55">
        <f t="shared" si="6"/>
        <v>0</v>
      </c>
      <c r="G55">
        <f t="shared" si="7"/>
        <v>54</v>
      </c>
      <c r="H55">
        <f t="shared" si="8"/>
        <v>941</v>
      </c>
      <c r="I55">
        <f t="shared" si="9"/>
        <v>129.2</v>
      </c>
      <c r="J55" t="str">
        <f ca="1" t="shared" si="10"/>
        <v> 00590     10/29/2016 11:02:24   Riding                     PackTemp: h 27C</v>
      </c>
      <c r="K55" t="b">
        <f t="shared" si="11"/>
        <v>1</v>
      </c>
      <c r="L55" s="3" t="str">
        <f t="shared" si="12"/>
        <v>  10/29/2016</v>
      </c>
      <c r="M55" t="str">
        <f t="shared" si="13"/>
        <v>11:02:24</v>
      </c>
      <c r="N55" t="str">
        <f ca="1" t="shared" si="19"/>
        <v> PackSOC: 66%</v>
      </c>
      <c r="O55" t="str">
        <f ca="1" t="shared" si="20"/>
        <v> Odo: 1834km</v>
      </c>
      <c r="P55" t="str">
        <f ca="1" t="shared" si="14"/>
        <v> MotAmps:   0</v>
      </c>
      <c r="Q55" t="str">
        <f ca="1" t="shared" si="15"/>
        <v> MotTemp:  54C</v>
      </c>
      <c r="R55" t="str">
        <f ca="1" t="shared" si="16"/>
        <v> MotRPM: 941</v>
      </c>
    </row>
    <row r="56" spans="1:18" ht="12.75">
      <c r="A56">
        <f t="shared" si="17"/>
        <v>603</v>
      </c>
      <c r="B56" s="4">
        <f t="shared" si="18"/>
        <v>43.00000000395812</v>
      </c>
      <c r="C56" s="1">
        <f t="shared" si="3"/>
        <v>0.67</v>
      </c>
      <c r="D56" s="2">
        <f t="shared" si="4"/>
        <v>13</v>
      </c>
      <c r="E56">
        <f t="shared" si="5"/>
        <v>8.077823</v>
      </c>
      <c r="F56">
        <f t="shared" si="6"/>
        <v>-31</v>
      </c>
      <c r="G56">
        <f t="shared" si="7"/>
        <v>53</v>
      </c>
      <c r="H56">
        <f t="shared" si="8"/>
        <v>713</v>
      </c>
      <c r="I56">
        <f t="shared" si="9"/>
        <v>127.4</v>
      </c>
      <c r="J56" t="str">
        <f ca="1" t="shared" si="10"/>
        <v> 00591     10/29/2016 11:03:24   Riding                     PackTemp: h 27C</v>
      </c>
      <c r="K56" t="b">
        <f t="shared" si="11"/>
        <v>1</v>
      </c>
      <c r="L56" s="3" t="str">
        <f t="shared" si="12"/>
        <v>  10/29/2016</v>
      </c>
      <c r="M56" t="str">
        <f t="shared" si="13"/>
        <v>11:03:24</v>
      </c>
      <c r="N56" t="str">
        <f ca="1" t="shared" si="19"/>
        <v> PackSOC: 67%</v>
      </c>
      <c r="O56" t="str">
        <f ca="1" t="shared" si="20"/>
        <v> Odo: 1834km</v>
      </c>
      <c r="P56" t="str">
        <f ca="1" t="shared" si="14"/>
        <v> MotAmps: -31</v>
      </c>
      <c r="Q56" t="str">
        <f ca="1" t="shared" si="15"/>
        <v> MotTemp:  53C</v>
      </c>
      <c r="R56" t="str">
        <f ca="1" t="shared" si="16"/>
        <v> MotRPM: 713</v>
      </c>
    </row>
    <row r="57" spans="1:18" ht="12.75">
      <c r="A57">
        <f t="shared" si="17"/>
        <v>604</v>
      </c>
      <c r="B57" s="4">
        <f t="shared" si="18"/>
        <v>43.99999999674037</v>
      </c>
      <c r="C57" s="1">
        <f t="shared" si="3"/>
        <v>0.66</v>
      </c>
      <c r="D57" s="2">
        <f t="shared" si="4"/>
        <v>13</v>
      </c>
      <c r="E57">
        <f t="shared" si="5"/>
        <v>8.077823</v>
      </c>
      <c r="F57">
        <f t="shared" si="6"/>
        <v>0</v>
      </c>
      <c r="G57">
        <f t="shared" si="7"/>
        <v>53</v>
      </c>
      <c r="H57">
        <f t="shared" si="8"/>
        <v>1099</v>
      </c>
      <c r="I57">
        <f t="shared" si="9"/>
        <v>127.4</v>
      </c>
      <c r="J57" t="str">
        <f ca="1" t="shared" si="10"/>
        <v> 00592     10/29/2016 11:04:24   Riding                     PackTemp: h 27C</v>
      </c>
      <c r="K57" t="b">
        <f t="shared" si="11"/>
        <v>1</v>
      </c>
      <c r="L57" s="3" t="str">
        <f t="shared" si="12"/>
        <v>  10/29/2016</v>
      </c>
      <c r="M57" t="str">
        <f t="shared" si="13"/>
        <v>11:04:24</v>
      </c>
      <c r="N57" t="str">
        <f ca="1" t="shared" si="19"/>
        <v> PackSOC: 66%</v>
      </c>
      <c r="O57" t="str">
        <f ca="1" t="shared" si="20"/>
        <v> Odo: 1834km</v>
      </c>
      <c r="P57" t="str">
        <f ca="1" t="shared" si="14"/>
        <v> MotAmps:   0</v>
      </c>
      <c r="Q57" t="str">
        <f ca="1" t="shared" si="15"/>
        <v> MotTemp:  53C</v>
      </c>
      <c r="R57" t="str">
        <f ca="1" t="shared" si="16"/>
        <v> MotRPM:1099</v>
      </c>
    </row>
    <row r="58" spans="1:18" ht="12.75">
      <c r="A58">
        <f t="shared" si="17"/>
        <v>605</v>
      </c>
      <c r="B58" s="4">
        <f t="shared" si="18"/>
        <v>45</v>
      </c>
      <c r="C58" s="1">
        <f t="shared" si="3"/>
        <v>0.67</v>
      </c>
      <c r="D58" s="2">
        <f t="shared" si="4"/>
        <v>14</v>
      </c>
      <c r="E58">
        <f t="shared" si="5"/>
        <v>8.699194</v>
      </c>
      <c r="F58">
        <f t="shared" si="6"/>
        <v>-9</v>
      </c>
      <c r="G58">
        <f t="shared" si="7"/>
        <v>52</v>
      </c>
      <c r="H58">
        <f t="shared" si="8"/>
        <v>1120</v>
      </c>
      <c r="I58">
        <f t="shared" si="9"/>
        <v>125.6</v>
      </c>
      <c r="J58" t="str">
        <f ca="1" t="shared" si="10"/>
        <v> 00593     10/29/2016 11:05:24   Riding                     PackTemp: h 27C</v>
      </c>
      <c r="K58" t="b">
        <f t="shared" si="11"/>
        <v>1</v>
      </c>
      <c r="L58" s="3" t="str">
        <f t="shared" si="12"/>
        <v>  10/29/2016</v>
      </c>
      <c r="M58" t="str">
        <f t="shared" si="13"/>
        <v>11:05:24</v>
      </c>
      <c r="N58" t="str">
        <f ca="1" t="shared" si="19"/>
        <v> PackSOC: 67%</v>
      </c>
      <c r="O58" t="str">
        <f ca="1" t="shared" si="20"/>
        <v> Odo: 1835km</v>
      </c>
      <c r="P58" t="str">
        <f ca="1" t="shared" si="14"/>
        <v> MotAmps:  -9</v>
      </c>
      <c r="Q58" t="str">
        <f ca="1" t="shared" si="15"/>
        <v> MotTemp:  52C</v>
      </c>
      <c r="R58" t="str">
        <f ca="1" t="shared" si="16"/>
        <v> MotRPM:1120</v>
      </c>
    </row>
    <row r="59" spans="1:18" ht="12.75">
      <c r="A59">
        <f t="shared" si="17"/>
        <v>606</v>
      </c>
      <c r="B59" s="4">
        <f t="shared" si="18"/>
        <v>46.00000000325963</v>
      </c>
      <c r="C59" s="1">
        <f t="shared" si="3"/>
        <v>0.67</v>
      </c>
      <c r="D59" s="2">
        <f t="shared" si="4"/>
        <v>14</v>
      </c>
      <c r="E59">
        <f t="shared" si="5"/>
        <v>8.699194</v>
      </c>
      <c r="F59">
        <f t="shared" si="6"/>
        <v>0</v>
      </c>
      <c r="G59">
        <f t="shared" si="7"/>
        <v>51</v>
      </c>
      <c r="H59">
        <f t="shared" si="8"/>
        <v>839</v>
      </c>
      <c r="I59">
        <f t="shared" si="9"/>
        <v>123.8</v>
      </c>
      <c r="J59" t="str">
        <f ca="1" t="shared" si="10"/>
        <v> 00594     10/29/2016 11:06:24   Riding                     PackTemp: h 27C</v>
      </c>
      <c r="K59" t="b">
        <f t="shared" si="11"/>
        <v>1</v>
      </c>
      <c r="L59" s="3" t="str">
        <f t="shared" si="12"/>
        <v>  10/29/2016</v>
      </c>
      <c r="M59" t="str">
        <f t="shared" si="13"/>
        <v>11:06:24</v>
      </c>
      <c r="N59" t="str">
        <f ca="1" t="shared" si="19"/>
        <v> PackSOC: 67%</v>
      </c>
      <c r="O59" t="str">
        <f ca="1" t="shared" si="20"/>
        <v> Odo: 1835km</v>
      </c>
      <c r="P59" t="str">
        <f ca="1" t="shared" si="14"/>
        <v> MotAmps:   0</v>
      </c>
      <c r="Q59" t="str">
        <f ca="1" t="shared" si="15"/>
        <v> MotTemp:  51C</v>
      </c>
      <c r="R59" t="str">
        <f ca="1" t="shared" si="16"/>
        <v> MotRPM: 839</v>
      </c>
    </row>
    <row r="60" spans="1:18" ht="12.75">
      <c r="A60">
        <f t="shared" si="17"/>
        <v>607</v>
      </c>
      <c r="B60" s="4">
        <f t="shared" si="18"/>
        <v>47.00000000651926</v>
      </c>
      <c r="C60" s="1">
        <f t="shared" si="3"/>
        <v>0.67</v>
      </c>
      <c r="D60" s="2">
        <f t="shared" si="4"/>
        <v>14</v>
      </c>
      <c r="E60">
        <f t="shared" si="5"/>
        <v>8.699194</v>
      </c>
      <c r="F60">
        <f t="shared" si="6"/>
        <v>0</v>
      </c>
      <c r="G60">
        <f t="shared" si="7"/>
        <v>51</v>
      </c>
      <c r="H60">
        <f t="shared" si="8"/>
        <v>819</v>
      </c>
      <c r="I60">
        <f t="shared" si="9"/>
        <v>123.8</v>
      </c>
      <c r="J60" t="str">
        <f ca="1" t="shared" si="10"/>
        <v> 00595     10/29/2016 11:07:24   Riding                     PackTemp: h 27C</v>
      </c>
      <c r="K60" t="b">
        <f t="shared" si="11"/>
        <v>1</v>
      </c>
      <c r="L60" s="3" t="str">
        <f t="shared" si="12"/>
        <v>  10/29/2016</v>
      </c>
      <c r="M60" t="str">
        <f t="shared" si="13"/>
        <v>11:07:24</v>
      </c>
      <c r="N60" t="str">
        <f ca="1" t="shared" si="19"/>
        <v> PackSOC: 67%</v>
      </c>
      <c r="O60" t="str">
        <f ca="1" t="shared" si="20"/>
        <v> Odo: 1835km</v>
      </c>
      <c r="P60" t="str">
        <f ca="1" t="shared" si="14"/>
        <v> MotAmps:   0</v>
      </c>
      <c r="Q60" t="str">
        <f ca="1" t="shared" si="15"/>
        <v> MotTemp:  51C</v>
      </c>
      <c r="R60" t="str">
        <f ca="1" t="shared" si="16"/>
        <v> MotRPM: 819</v>
      </c>
    </row>
    <row r="61" spans="1:18" ht="12.75">
      <c r="A61">
        <f t="shared" si="17"/>
        <v>608</v>
      </c>
      <c r="B61" s="4">
        <f t="shared" si="18"/>
        <v>47.99999999930151</v>
      </c>
      <c r="C61" s="1">
        <f t="shared" si="3"/>
        <v>0.67</v>
      </c>
      <c r="D61" s="2">
        <f t="shared" si="4"/>
        <v>15</v>
      </c>
      <c r="E61">
        <f t="shared" si="5"/>
        <v>9.320565</v>
      </c>
      <c r="F61">
        <f t="shared" si="6"/>
        <v>0</v>
      </c>
      <c r="G61">
        <f t="shared" si="7"/>
        <v>53</v>
      </c>
      <c r="H61">
        <f t="shared" si="8"/>
        <v>0</v>
      </c>
      <c r="I61">
        <f t="shared" si="9"/>
        <v>127.4</v>
      </c>
      <c r="J61" t="str">
        <f ca="1" t="shared" si="10"/>
        <v> 00596     10/29/2016 11:08:24   Riding                     PackTemp: h 27C</v>
      </c>
      <c r="K61" t="b">
        <f t="shared" si="11"/>
        <v>1</v>
      </c>
      <c r="L61" s="3" t="str">
        <f t="shared" si="12"/>
        <v>  10/29/2016</v>
      </c>
      <c r="M61" t="str">
        <f t="shared" si="13"/>
        <v>11:08:24</v>
      </c>
      <c r="N61" t="str">
        <f ca="1" t="shared" si="19"/>
        <v> PackSOC: 67%</v>
      </c>
      <c r="O61" t="str">
        <f ca="1" t="shared" si="20"/>
        <v> Odo: 1836km</v>
      </c>
      <c r="P61" t="str">
        <f ca="1" t="shared" si="14"/>
        <v> MotAmps:   0</v>
      </c>
      <c r="Q61" t="str">
        <f ca="1" t="shared" si="15"/>
        <v> MotTemp:  53C</v>
      </c>
      <c r="R61" t="str">
        <f ca="1" t="shared" si="16"/>
        <v> MotRPM:   0</v>
      </c>
    </row>
    <row r="62" spans="1:18" ht="12.75">
      <c r="A62">
        <f t="shared" si="17"/>
        <v>609</v>
      </c>
      <c r="B62" s="4">
        <f t="shared" si="18"/>
        <v>49.00000000256114</v>
      </c>
      <c r="C62" s="1">
        <f t="shared" si="3"/>
        <v>0.66</v>
      </c>
      <c r="D62" s="2">
        <f t="shared" si="4"/>
        <v>15</v>
      </c>
      <c r="E62">
        <f t="shared" si="5"/>
        <v>9.320565</v>
      </c>
      <c r="F62">
        <f t="shared" si="6"/>
        <v>28</v>
      </c>
      <c r="G62">
        <f t="shared" si="7"/>
        <v>49</v>
      </c>
      <c r="H62">
        <f t="shared" si="8"/>
        <v>2247</v>
      </c>
      <c r="I62">
        <f t="shared" si="9"/>
        <v>120.2</v>
      </c>
      <c r="J62" t="str">
        <f ca="1" t="shared" si="10"/>
        <v> 00597     10/29/2016 11:09:24   Riding                     PackTemp: h 27C</v>
      </c>
      <c r="K62" t="b">
        <f t="shared" si="11"/>
        <v>1</v>
      </c>
      <c r="L62" s="3" t="str">
        <f t="shared" si="12"/>
        <v>  10/29/2016</v>
      </c>
      <c r="M62" t="str">
        <f t="shared" si="13"/>
        <v>11:09:24</v>
      </c>
      <c r="N62" t="str">
        <f ca="1" t="shared" si="19"/>
        <v> PackSOC: 66%</v>
      </c>
      <c r="O62" t="str">
        <f ca="1" t="shared" si="20"/>
        <v> Odo: 1836km</v>
      </c>
      <c r="P62" t="str">
        <f ca="1" t="shared" si="14"/>
        <v> MotAmps:  28</v>
      </c>
      <c r="Q62" t="str">
        <f ca="1" t="shared" si="15"/>
        <v> MotTemp:  49C</v>
      </c>
      <c r="R62" t="str">
        <f ca="1" t="shared" si="16"/>
        <v> MotRPM:2247</v>
      </c>
    </row>
    <row r="63" spans="1:18" ht="12.75">
      <c r="A63">
        <f t="shared" si="17"/>
        <v>610</v>
      </c>
      <c r="B63" s="4">
        <f t="shared" si="18"/>
        <v>50.000000005820766</v>
      </c>
      <c r="C63" s="1">
        <f t="shared" si="3"/>
        <v>0.66</v>
      </c>
      <c r="D63" s="2">
        <f t="shared" si="4"/>
        <v>15</v>
      </c>
      <c r="E63">
        <f t="shared" si="5"/>
        <v>9.320565</v>
      </c>
      <c r="F63">
        <f t="shared" si="6"/>
        <v>0</v>
      </c>
      <c r="G63">
        <f t="shared" si="7"/>
        <v>55</v>
      </c>
      <c r="H63">
        <f t="shared" si="8"/>
        <v>2040</v>
      </c>
      <c r="I63">
        <f t="shared" si="9"/>
        <v>131</v>
      </c>
      <c r="J63" t="str">
        <f ca="1" t="shared" si="10"/>
        <v> 00598     10/29/2016 11:10:24   Riding                     PackTemp: h 27C</v>
      </c>
      <c r="K63" t="b">
        <f t="shared" si="11"/>
        <v>1</v>
      </c>
      <c r="L63" s="3" t="str">
        <f t="shared" si="12"/>
        <v>  10/29/2016</v>
      </c>
      <c r="M63" t="str">
        <f t="shared" si="13"/>
        <v>11:10:24</v>
      </c>
      <c r="N63" t="str">
        <f ca="1" t="shared" si="19"/>
        <v> PackSOC: 66%</v>
      </c>
      <c r="O63" t="str">
        <f ca="1" t="shared" si="20"/>
        <v> Odo: 1836km</v>
      </c>
      <c r="P63" t="str">
        <f ca="1" t="shared" si="14"/>
        <v> MotAmps:   0</v>
      </c>
      <c r="Q63" t="str">
        <f ca="1" t="shared" si="15"/>
        <v> MotTemp:  55C</v>
      </c>
      <c r="R63" t="str">
        <f ca="1" t="shared" si="16"/>
        <v> MotRPM:2040</v>
      </c>
    </row>
    <row r="64" spans="1:18" ht="12.75">
      <c r="A64">
        <f t="shared" si="17"/>
        <v>611</v>
      </c>
      <c r="B64" s="4">
        <f t="shared" si="18"/>
        <v>50.999999998603016</v>
      </c>
      <c r="C64" s="1">
        <f t="shared" si="3"/>
        <v>0.65</v>
      </c>
      <c r="D64" s="2">
        <f t="shared" si="4"/>
        <v>16</v>
      </c>
      <c r="E64">
        <f t="shared" si="5"/>
        <v>9.941936</v>
      </c>
      <c r="F64">
        <f t="shared" si="6"/>
        <v>149</v>
      </c>
      <c r="G64">
        <f t="shared" si="7"/>
        <v>57</v>
      </c>
      <c r="H64">
        <f t="shared" si="8"/>
        <v>1711</v>
      </c>
      <c r="I64">
        <f t="shared" si="9"/>
        <v>134.6</v>
      </c>
      <c r="J64" t="str">
        <f ca="1" t="shared" si="10"/>
        <v> 00599     10/29/2016 11:11:24   Riding                     PackTemp: h 27C</v>
      </c>
      <c r="K64" t="b">
        <f t="shared" si="11"/>
        <v>1</v>
      </c>
      <c r="L64" s="3" t="str">
        <f t="shared" si="12"/>
        <v>  10/29/2016</v>
      </c>
      <c r="M64" t="str">
        <f t="shared" si="13"/>
        <v>11:11:24</v>
      </c>
      <c r="N64" t="str">
        <f ca="1" t="shared" si="19"/>
        <v> PackSOC: 65%</v>
      </c>
      <c r="O64" t="str">
        <f ca="1" t="shared" si="20"/>
        <v> Odo: 1837km</v>
      </c>
      <c r="P64" t="str">
        <f ca="1" t="shared" si="14"/>
        <v> MotAmps: 149</v>
      </c>
      <c r="Q64" t="str">
        <f ca="1" t="shared" si="15"/>
        <v> MotTemp:  57C</v>
      </c>
      <c r="R64" t="str">
        <f ca="1" t="shared" si="16"/>
        <v> MotRPM:1711</v>
      </c>
    </row>
    <row r="65" spans="1:18" ht="12.75">
      <c r="A65">
        <f t="shared" si="17"/>
        <v>612</v>
      </c>
      <c r="B65" s="4">
        <f t="shared" si="18"/>
        <v>52.000000001862645</v>
      </c>
      <c r="C65" s="1">
        <f t="shared" si="3"/>
        <v>0.64</v>
      </c>
      <c r="D65" s="2">
        <f t="shared" si="4"/>
        <v>16</v>
      </c>
      <c r="E65">
        <f t="shared" si="5"/>
        <v>9.941936</v>
      </c>
      <c r="F65">
        <f t="shared" si="6"/>
        <v>130</v>
      </c>
      <c r="G65">
        <f t="shared" si="7"/>
        <v>65</v>
      </c>
      <c r="H65">
        <f t="shared" si="8"/>
        <v>635</v>
      </c>
      <c r="I65">
        <f t="shared" si="9"/>
        <v>149</v>
      </c>
      <c r="J65" t="str">
        <f ca="1" t="shared" si="10"/>
        <v> 00600     10/29/2016 11:12:24   Riding                     PackTemp: h 27C</v>
      </c>
      <c r="K65" t="b">
        <f t="shared" si="11"/>
        <v>1</v>
      </c>
      <c r="L65" s="3" t="str">
        <f t="shared" si="12"/>
        <v>  10/29/2016</v>
      </c>
      <c r="M65" t="str">
        <f t="shared" si="13"/>
        <v>11:12:24</v>
      </c>
      <c r="N65" t="str">
        <f ca="1" t="shared" si="19"/>
        <v> PackSOC: 64%</v>
      </c>
      <c r="O65" t="str">
        <f ca="1" t="shared" si="20"/>
        <v> Odo: 1837km</v>
      </c>
      <c r="P65" t="str">
        <f ca="1" t="shared" si="14"/>
        <v> MotAmps: 130</v>
      </c>
      <c r="Q65" t="str">
        <f ca="1" t="shared" si="15"/>
        <v> MotTemp:  65C</v>
      </c>
      <c r="R65" t="str">
        <f ca="1" t="shared" si="16"/>
        <v> MotRPM: 635</v>
      </c>
    </row>
    <row r="66" spans="1:18" ht="12.75">
      <c r="A66">
        <f t="shared" si="17"/>
        <v>613</v>
      </c>
      <c r="B66" s="4">
        <f t="shared" si="18"/>
        <v>53.000000005122274</v>
      </c>
      <c r="C66" s="1">
        <f t="shared" si="3"/>
        <v>0.63</v>
      </c>
      <c r="D66" s="2">
        <f t="shared" si="4"/>
        <v>17</v>
      </c>
      <c r="E66">
        <f t="shared" si="5"/>
        <v>10.563307</v>
      </c>
      <c r="F66">
        <f t="shared" si="6"/>
        <v>129</v>
      </c>
      <c r="G66">
        <f t="shared" si="7"/>
        <v>69</v>
      </c>
      <c r="H66">
        <f t="shared" si="8"/>
        <v>811</v>
      </c>
      <c r="I66">
        <f t="shared" si="9"/>
        <v>156.2</v>
      </c>
      <c r="J66" t="str">
        <f ca="1" t="shared" si="10"/>
        <v> 00601     10/29/2016 11:13:24   Riding                     PackTemp: h 27C</v>
      </c>
      <c r="K66" t="b">
        <f t="shared" si="11"/>
        <v>1</v>
      </c>
      <c r="L66" s="3" t="str">
        <f t="shared" si="12"/>
        <v>  10/29/2016</v>
      </c>
      <c r="M66" t="str">
        <f t="shared" si="13"/>
        <v>11:13:24</v>
      </c>
      <c r="N66" t="str">
        <f ca="1" t="shared" si="19"/>
        <v> PackSOC: 63%</v>
      </c>
      <c r="O66" t="str">
        <f ca="1" t="shared" si="20"/>
        <v> Odo: 1838km</v>
      </c>
      <c r="P66" t="str">
        <f ca="1" t="shared" si="14"/>
        <v> MotAmps: 129</v>
      </c>
      <c r="Q66" t="str">
        <f ca="1" t="shared" si="15"/>
        <v> MotTemp:  69C</v>
      </c>
      <c r="R66" t="str">
        <f ca="1" t="shared" si="16"/>
        <v> MotRPM: 811</v>
      </c>
    </row>
    <row r="67" spans="1:18" ht="12.75">
      <c r="A67">
        <f t="shared" si="17"/>
        <v>614</v>
      </c>
      <c r="B67" s="4">
        <f t="shared" si="18"/>
        <v>53.999999997904524</v>
      </c>
      <c r="C67" s="1">
        <f t="shared" si="3"/>
        <v>0.62</v>
      </c>
      <c r="D67" s="2">
        <f t="shared" si="4"/>
        <v>17</v>
      </c>
      <c r="E67">
        <f t="shared" si="5"/>
        <v>10.563307</v>
      </c>
      <c r="F67">
        <f t="shared" si="6"/>
        <v>149</v>
      </c>
      <c r="G67">
        <f t="shared" si="7"/>
        <v>71</v>
      </c>
      <c r="H67">
        <f t="shared" si="8"/>
        <v>1068</v>
      </c>
      <c r="I67">
        <f t="shared" si="9"/>
        <v>159.8</v>
      </c>
      <c r="J67" t="str">
        <f ca="1" t="shared" si="10"/>
        <v> 00602     10/29/2016 11:14:24   Riding                     PackTemp: h 27C</v>
      </c>
      <c r="K67" t="b">
        <f t="shared" si="11"/>
        <v>1</v>
      </c>
      <c r="L67" s="3" t="str">
        <f t="shared" si="12"/>
        <v>  10/29/2016</v>
      </c>
      <c r="M67" t="str">
        <f t="shared" si="13"/>
        <v>11:14:24</v>
      </c>
      <c r="N67" t="str">
        <f ca="1" t="shared" si="19"/>
        <v> PackSOC: 62%</v>
      </c>
      <c r="O67" t="str">
        <f ca="1" t="shared" si="20"/>
        <v> Odo: 1838km</v>
      </c>
      <c r="P67" t="str">
        <f ca="1" t="shared" si="14"/>
        <v> MotAmps: 149</v>
      </c>
      <c r="Q67" t="str">
        <f ca="1" t="shared" si="15"/>
        <v> MotTemp:  71C</v>
      </c>
      <c r="R67" t="str">
        <f ca="1" t="shared" si="16"/>
        <v> MotRPM:1068</v>
      </c>
    </row>
    <row r="68" spans="1:18" ht="12.75">
      <c r="A68">
        <f t="shared" si="17"/>
        <v>615</v>
      </c>
      <c r="B68" s="4">
        <f t="shared" si="18"/>
        <v>55.00000000116415</v>
      </c>
      <c r="C68" s="1">
        <f t="shared" si="3"/>
        <v>0.61</v>
      </c>
      <c r="D68" s="2">
        <f t="shared" si="4"/>
        <v>17</v>
      </c>
      <c r="E68">
        <f t="shared" si="5"/>
        <v>10.563307</v>
      </c>
      <c r="F68">
        <f t="shared" si="6"/>
        <v>129</v>
      </c>
      <c r="G68">
        <f t="shared" si="7"/>
        <v>72</v>
      </c>
      <c r="H68">
        <f t="shared" si="8"/>
        <v>978</v>
      </c>
      <c r="I68">
        <f t="shared" si="9"/>
        <v>161.6</v>
      </c>
      <c r="J68" t="str">
        <f ca="1" t="shared" si="10"/>
        <v> 00603     10/29/2016 11:15:24   Riding                     PackTemp: h 27C</v>
      </c>
      <c r="K68" t="b">
        <f t="shared" si="11"/>
        <v>1</v>
      </c>
      <c r="L68" s="3" t="str">
        <f t="shared" si="12"/>
        <v>  10/29/2016</v>
      </c>
      <c r="M68" t="str">
        <f t="shared" si="13"/>
        <v>11:15:24</v>
      </c>
      <c r="N68" t="str">
        <f ca="1" t="shared" si="19"/>
        <v> PackSOC: 61%</v>
      </c>
      <c r="O68" t="str">
        <f ca="1" t="shared" si="20"/>
        <v> Odo: 1838km</v>
      </c>
      <c r="P68" t="str">
        <f ca="1" t="shared" si="14"/>
        <v> MotAmps: 129</v>
      </c>
      <c r="Q68" t="str">
        <f ca="1" t="shared" si="15"/>
        <v> MotTemp:  72C</v>
      </c>
      <c r="R68" t="str">
        <f ca="1" t="shared" si="16"/>
        <v> MotRPM: 978</v>
      </c>
    </row>
    <row r="69" spans="1:18" ht="12.75">
      <c r="A69">
        <f t="shared" si="17"/>
        <v>616</v>
      </c>
      <c r="B69" s="4">
        <f t="shared" si="18"/>
        <v>56.00000000442378</v>
      </c>
      <c r="C69" s="1">
        <f t="shared" si="3"/>
        <v>0.6</v>
      </c>
      <c r="D69" s="2">
        <f t="shared" si="4"/>
        <v>18</v>
      </c>
      <c r="E69">
        <f t="shared" si="5"/>
        <v>11.184678</v>
      </c>
      <c r="F69">
        <f t="shared" si="6"/>
        <v>91</v>
      </c>
      <c r="G69">
        <f t="shared" si="7"/>
        <v>72</v>
      </c>
      <c r="H69">
        <f t="shared" si="8"/>
        <v>842</v>
      </c>
      <c r="I69">
        <f t="shared" si="9"/>
        <v>161.6</v>
      </c>
      <c r="J69" t="str">
        <f ca="1" t="shared" si="10"/>
        <v> 00604     10/29/2016 11:16:24   Riding                     PackTemp: h 27C</v>
      </c>
      <c r="K69" t="b">
        <f t="shared" si="11"/>
        <v>1</v>
      </c>
      <c r="L69" s="3" t="str">
        <f t="shared" si="12"/>
        <v>  10/29/2016</v>
      </c>
      <c r="M69" t="str">
        <f t="shared" si="13"/>
        <v>11:16:24</v>
      </c>
      <c r="N69" t="str">
        <f ca="1" t="shared" si="19"/>
        <v> PackSOC: 60%</v>
      </c>
      <c r="O69" t="str">
        <f ca="1" t="shared" si="20"/>
        <v> Odo: 1839km</v>
      </c>
      <c r="P69" t="str">
        <f ca="1" t="shared" si="14"/>
        <v> MotAmps:  91</v>
      </c>
      <c r="Q69" t="str">
        <f ca="1" t="shared" si="15"/>
        <v> MotTemp:  72C</v>
      </c>
      <c r="R69" t="str">
        <f ca="1" t="shared" si="16"/>
        <v> MotRPM: 842</v>
      </c>
    </row>
    <row r="70" spans="1:18" ht="12.75">
      <c r="A70">
        <f t="shared" si="17"/>
        <v>617</v>
      </c>
      <c r="B70" s="4">
        <f t="shared" si="18"/>
        <v>56.00000000442378</v>
      </c>
      <c r="C70" s="1">
        <f t="shared" si="3"/>
        <v>0.6</v>
      </c>
      <c r="D70" s="2">
        <f t="shared" si="4"/>
        <v>18</v>
      </c>
      <c r="E70">
        <f t="shared" si="5"/>
        <v>11.184678</v>
      </c>
      <c r="F70">
        <f t="shared" si="6"/>
        <v>91</v>
      </c>
      <c r="G70">
        <f t="shared" si="7"/>
        <v>72</v>
      </c>
      <c r="H70">
        <f t="shared" si="8"/>
        <v>842</v>
      </c>
      <c r="I70">
        <f t="shared" si="9"/>
        <v>161.6</v>
      </c>
      <c r="J70" t="str">
        <f ca="1" t="shared" si="10"/>
        <v> 00605     10/29/2016 11:16:24   Batt Dischg Cur Limited    505 A (97%)</v>
      </c>
      <c r="K70" t="b">
        <f t="shared" si="11"/>
        <v>0</v>
      </c>
      <c r="L70" s="3" t="str">
        <f t="shared" si="12"/>
        <v>  10/29/2016</v>
      </c>
      <c r="M70" t="str">
        <f t="shared" si="13"/>
        <v>11:16:24</v>
      </c>
      <c r="N70" t="str">
        <f ca="1" t="shared" si="19"/>
        <v> MaxPackTemp: 27C</v>
      </c>
      <c r="O70">
        <f ca="1" t="shared" si="20"/>
        <v>0</v>
      </c>
      <c r="P70">
        <f ca="1" t="shared" si="14"/>
        <v>0</v>
      </c>
      <c r="Q70">
        <f ca="1" t="shared" si="15"/>
        <v>0</v>
      </c>
      <c r="R70">
        <f ca="1" t="shared" si="16"/>
        <v>0</v>
      </c>
    </row>
    <row r="71" spans="1:18" ht="12.75">
      <c r="A71">
        <f t="shared" si="17"/>
        <v>618</v>
      </c>
      <c r="B71" s="4">
        <f t="shared" si="18"/>
        <v>56.99999999720603</v>
      </c>
      <c r="C71" s="1">
        <f t="shared" si="3"/>
        <v>0.6</v>
      </c>
      <c r="D71" s="2">
        <f t="shared" si="4"/>
        <v>18</v>
      </c>
      <c r="E71">
        <f t="shared" si="5"/>
        <v>11.184678</v>
      </c>
      <c r="F71">
        <f t="shared" si="6"/>
        <v>119</v>
      </c>
      <c r="G71">
        <f t="shared" si="7"/>
        <v>73</v>
      </c>
      <c r="H71">
        <f t="shared" si="8"/>
        <v>768</v>
      </c>
      <c r="I71">
        <f t="shared" si="9"/>
        <v>163.4</v>
      </c>
      <c r="J71" t="str">
        <f ca="1" t="shared" si="10"/>
        <v> 00606     10/29/2016 11:17:24   Riding                     PackTemp: h 27C</v>
      </c>
      <c r="K71" t="b">
        <f t="shared" si="11"/>
        <v>1</v>
      </c>
      <c r="L71" s="3" t="str">
        <f t="shared" si="12"/>
        <v>  10/29/2016</v>
      </c>
      <c r="M71" t="str">
        <f t="shared" si="13"/>
        <v>11:17:24</v>
      </c>
      <c r="N71" t="str">
        <f ca="1" t="shared" si="19"/>
        <v> PackSOC: 60%</v>
      </c>
      <c r="O71" t="str">
        <f ca="1" t="shared" si="20"/>
        <v> Odo: 1839km</v>
      </c>
      <c r="P71" t="str">
        <f ca="1" t="shared" si="14"/>
        <v> MotAmps: 119</v>
      </c>
      <c r="Q71" t="str">
        <f ca="1" t="shared" si="15"/>
        <v> MotTemp:  73C</v>
      </c>
      <c r="R71" t="str">
        <f ca="1" t="shared" si="16"/>
        <v> MotRPM: 768</v>
      </c>
    </row>
    <row r="72" spans="1:18" ht="12.75">
      <c r="A72">
        <f t="shared" si="17"/>
        <v>619</v>
      </c>
      <c r="B72" s="4">
        <f t="shared" si="18"/>
        <v>56.99999999720603</v>
      </c>
      <c r="C72" s="1">
        <f t="shared" si="3"/>
        <v>0.6</v>
      </c>
      <c r="D72" s="2">
        <f t="shared" si="4"/>
        <v>18</v>
      </c>
      <c r="E72">
        <f t="shared" si="5"/>
        <v>11.184678</v>
      </c>
      <c r="F72">
        <f t="shared" si="6"/>
        <v>119</v>
      </c>
      <c r="G72">
        <f t="shared" si="7"/>
        <v>73</v>
      </c>
      <c r="H72">
        <f t="shared" si="8"/>
        <v>768</v>
      </c>
      <c r="I72">
        <f t="shared" si="9"/>
        <v>163.4</v>
      </c>
      <c r="J72" t="str">
        <f ca="1" t="shared" si="10"/>
        <v> 00607     10/29/2016 11:17:24   Batt Dischg Cur Limited    499 A (95%)</v>
      </c>
      <c r="K72" t="b">
        <f t="shared" si="11"/>
        <v>0</v>
      </c>
      <c r="L72" s="3" t="str">
        <f t="shared" si="12"/>
        <v>  10/29/2016</v>
      </c>
      <c r="M72" t="str">
        <f t="shared" si="13"/>
        <v>11:17:24</v>
      </c>
      <c r="N72" t="str">
        <f ca="1" t="shared" si="19"/>
        <v> MaxPackTemp: 27C</v>
      </c>
      <c r="O72">
        <f ca="1" t="shared" si="20"/>
        <v>0</v>
      </c>
      <c r="P72">
        <f ca="1" t="shared" si="14"/>
        <v>0</v>
      </c>
      <c r="Q72">
        <f ca="1" t="shared" si="15"/>
        <v>0</v>
      </c>
      <c r="R72">
        <f ca="1" t="shared" si="16"/>
        <v>0</v>
      </c>
    </row>
    <row r="73" spans="1:18" ht="12.75">
      <c r="A73">
        <f t="shared" si="17"/>
        <v>620</v>
      </c>
      <c r="B73" s="4">
        <f t="shared" si="18"/>
        <v>56.99999999720603</v>
      </c>
      <c r="C73" s="1">
        <f t="shared" si="3"/>
        <v>0.6</v>
      </c>
      <c r="D73" s="2">
        <f t="shared" si="4"/>
        <v>18</v>
      </c>
      <c r="E73">
        <f t="shared" si="5"/>
        <v>11.184678</v>
      </c>
      <c r="F73">
        <f t="shared" si="6"/>
        <v>119</v>
      </c>
      <c r="G73">
        <f t="shared" si="7"/>
        <v>73</v>
      </c>
      <c r="H73">
        <f t="shared" si="8"/>
        <v>768</v>
      </c>
      <c r="I73">
        <f t="shared" si="9"/>
        <v>163.4</v>
      </c>
      <c r="J73" t="str">
        <f ca="1" t="shared" si="10"/>
        <v> 00608     10/29/2016 11:17:55   DEBUG: Module scheme changed from Running mode to Stopped mode</v>
      </c>
      <c r="K73" t="b">
        <f t="shared" si="11"/>
        <v>0</v>
      </c>
      <c r="L73" s="3" t="str">
        <f t="shared" si="12"/>
        <v>  10/29/2016</v>
      </c>
      <c r="M73" t="str">
        <f t="shared" si="13"/>
        <v>11:17:24</v>
      </c>
      <c r="N73">
        <f ca="1" t="shared" si="19"/>
        <v>0</v>
      </c>
      <c r="O73">
        <f ca="1" t="shared" si="20"/>
        <v>0</v>
      </c>
      <c r="P73">
        <f ca="1" t="shared" si="14"/>
        <v>0</v>
      </c>
      <c r="Q73">
        <f ca="1" t="shared" si="15"/>
        <v>0</v>
      </c>
      <c r="R73">
        <f ca="1" t="shared" si="16"/>
        <v>0</v>
      </c>
    </row>
    <row r="74" spans="1:18" ht="12.75">
      <c r="A74">
        <f t="shared" si="17"/>
        <v>621</v>
      </c>
      <c r="B74" s="4">
        <f t="shared" si="18"/>
        <v>56.99999999720603</v>
      </c>
      <c r="C74" s="1">
        <f t="shared" si="3"/>
        <v>0.6</v>
      </c>
      <c r="D74" s="2">
        <f t="shared" si="4"/>
        <v>18</v>
      </c>
      <c r="E74">
        <f t="shared" si="5"/>
        <v>11.184678</v>
      </c>
      <c r="F74">
        <f t="shared" si="6"/>
        <v>119</v>
      </c>
      <c r="G74">
        <f t="shared" si="7"/>
        <v>73</v>
      </c>
      <c r="H74">
        <f t="shared" si="8"/>
        <v>768</v>
      </c>
      <c r="I74">
        <f t="shared" si="9"/>
        <v>163.4</v>
      </c>
      <c r="J74" t="str">
        <f ca="1" t="shared" si="10"/>
        <v> 00609     10/29/2016 11:17:55   DEBUG: Module mode Change Does Not Require Disconnect</v>
      </c>
      <c r="K74" t="b">
        <f t="shared" si="11"/>
        <v>0</v>
      </c>
      <c r="L74" s="3" t="str">
        <f t="shared" si="12"/>
        <v>  10/29/2016</v>
      </c>
      <c r="M74" t="str">
        <f t="shared" si="13"/>
        <v>11:17:24</v>
      </c>
      <c r="N74">
        <f ca="1" t="shared" si="19"/>
        <v>0</v>
      </c>
      <c r="O74">
        <f ca="1" t="shared" si="20"/>
        <v>0</v>
      </c>
      <c r="P74">
        <f ca="1" t="shared" si="14"/>
        <v>0</v>
      </c>
      <c r="Q74">
        <f ca="1" t="shared" si="15"/>
        <v>0</v>
      </c>
      <c r="R74">
        <f ca="1" t="shared" si="16"/>
        <v>0</v>
      </c>
    </row>
    <row r="75" spans="1:18" ht="12.75">
      <c r="A75">
        <f t="shared" si="17"/>
        <v>622</v>
      </c>
      <c r="B75" s="4">
        <f t="shared" si="18"/>
        <v>56.99999999720603</v>
      </c>
      <c r="C75" s="1">
        <f t="shared" si="3"/>
        <v>0.6</v>
      </c>
      <c r="D75" s="2">
        <f t="shared" si="4"/>
        <v>18</v>
      </c>
      <c r="E75">
        <f t="shared" si="5"/>
        <v>11.184678</v>
      </c>
      <c r="F75">
        <f t="shared" si="6"/>
        <v>119</v>
      </c>
      <c r="G75">
        <f t="shared" si="7"/>
        <v>73</v>
      </c>
      <c r="H75">
        <f t="shared" si="8"/>
        <v>768</v>
      </c>
      <c r="I75">
        <f t="shared" si="9"/>
        <v>163.4</v>
      </c>
      <c r="J75" t="str">
        <f ca="1" t="shared" si="10"/>
        <v> 00610     10/29/2016 11:18:24   Disarmed                   PackTemp: h 27C</v>
      </c>
      <c r="K75" t="b">
        <f t="shared" si="11"/>
        <v>0</v>
      </c>
      <c r="L75" s="3" t="str">
        <f t="shared" si="12"/>
        <v>  10/29/2016</v>
      </c>
      <c r="M75" t="str">
        <f t="shared" si="13"/>
        <v>11:17:24</v>
      </c>
      <c r="N75" t="str">
        <f ca="1" t="shared" si="19"/>
        <v> PackSOC: 59%</v>
      </c>
      <c r="O75" t="str">
        <f ca="1" t="shared" si="20"/>
        <v> Odo: 1839km</v>
      </c>
      <c r="P75" t="str">
        <f ca="1" t="shared" si="14"/>
        <v> MotAmps:   0</v>
      </c>
      <c r="Q75" t="str">
        <f ca="1" t="shared" si="15"/>
        <v> MotTemp:  73C</v>
      </c>
      <c r="R75" t="str">
        <f ca="1" t="shared" si="16"/>
        <v> MotRPM:   0</v>
      </c>
    </row>
    <row r="76" spans="1:18" ht="12.75">
      <c r="A76">
        <f t="shared" si="17"/>
        <v>623</v>
      </c>
      <c r="B76" s="4">
        <f t="shared" si="18"/>
        <v>56.99999999720603</v>
      </c>
      <c r="C76" s="1">
        <f t="shared" si="3"/>
        <v>0.6</v>
      </c>
      <c r="D76" s="2">
        <f t="shared" si="4"/>
        <v>18</v>
      </c>
      <c r="E76">
        <f t="shared" si="5"/>
        <v>11.184678</v>
      </c>
      <c r="F76">
        <f t="shared" si="6"/>
        <v>119</v>
      </c>
      <c r="G76">
        <f t="shared" si="7"/>
        <v>73</v>
      </c>
      <c r="H76">
        <f t="shared" si="8"/>
        <v>768</v>
      </c>
      <c r="I76">
        <f t="shared" si="9"/>
        <v>163.4</v>
      </c>
      <c r="J76" t="str">
        <f ca="1" t="shared" si="10"/>
        <v> 00611     10/29/2016 11:18:24   Batt Dischg Cur Limited    504 A (96%)</v>
      </c>
      <c r="K76" t="b">
        <f t="shared" si="11"/>
        <v>0</v>
      </c>
      <c r="L76" s="3" t="str">
        <f t="shared" si="12"/>
        <v>  10/29/2016</v>
      </c>
      <c r="M76" t="str">
        <f t="shared" si="13"/>
        <v>11:17:24</v>
      </c>
      <c r="N76" t="str">
        <f ca="1" t="shared" si="19"/>
        <v> MaxPackTemp: 27C</v>
      </c>
      <c r="O76">
        <f ca="1" t="shared" si="20"/>
        <v>0</v>
      </c>
      <c r="P76">
        <f ca="1" t="shared" si="14"/>
        <v>0</v>
      </c>
      <c r="Q76">
        <f ca="1" t="shared" si="15"/>
        <v>0</v>
      </c>
      <c r="R76">
        <f ca="1" t="shared" si="16"/>
        <v>0</v>
      </c>
    </row>
    <row r="77" spans="1:18" ht="12.75">
      <c r="A77">
        <f t="shared" si="17"/>
        <v>624</v>
      </c>
      <c r="B77" s="4">
        <f t="shared" si="18"/>
        <v>56.99999999720603</v>
      </c>
      <c r="C77" s="1">
        <f t="shared" si="3"/>
        <v>0.6</v>
      </c>
      <c r="D77" s="2">
        <f t="shared" si="4"/>
        <v>18</v>
      </c>
      <c r="E77">
        <f t="shared" si="5"/>
        <v>11.184678</v>
      </c>
      <c r="F77">
        <f t="shared" si="6"/>
        <v>119</v>
      </c>
      <c r="G77">
        <f t="shared" si="7"/>
        <v>73</v>
      </c>
      <c r="H77">
        <f t="shared" si="8"/>
        <v>768</v>
      </c>
      <c r="I77">
        <f t="shared" si="9"/>
        <v>163.4</v>
      </c>
      <c r="J77" t="str">
        <f ca="1" t="shared" si="10"/>
        <v> 00612     10/29/2016 11:19:24   Disarmed                   PackTemp: h 27C</v>
      </c>
      <c r="K77" t="b">
        <f t="shared" si="11"/>
        <v>0</v>
      </c>
      <c r="L77" s="3" t="str">
        <f t="shared" si="12"/>
        <v>  10/29/2016</v>
      </c>
      <c r="M77" t="str">
        <f t="shared" si="13"/>
        <v>11:17:24</v>
      </c>
      <c r="N77" t="str">
        <f ca="1" t="shared" si="19"/>
        <v> PackSOC: 59%</v>
      </c>
      <c r="O77" t="str">
        <f ca="1" t="shared" si="20"/>
        <v> Odo: 1839km</v>
      </c>
      <c r="P77" t="str">
        <f ca="1" t="shared" si="14"/>
        <v> MotAmps:   0</v>
      </c>
      <c r="Q77" t="str">
        <f ca="1" t="shared" si="15"/>
        <v> MotTemp:  67C</v>
      </c>
      <c r="R77" t="str">
        <f ca="1" t="shared" si="16"/>
        <v> MotRPM:   0</v>
      </c>
    </row>
    <row r="78" spans="1:18" ht="12.75">
      <c r="A78">
        <f t="shared" si="17"/>
        <v>625</v>
      </c>
      <c r="B78" s="4">
        <f t="shared" si="18"/>
        <v>56.99999999720603</v>
      </c>
      <c r="C78" s="1">
        <f>IF(riding,VALUE(RIGHT(SOC,4)),C77)</f>
        <v>0.6</v>
      </c>
      <c r="D78" s="2">
        <f>IF(riding,VALUE(LEFT(MID(Odo,6,12),FIND("k",MID(Odo,6,12))-1))-odo_start,D77)</f>
        <v>18</v>
      </c>
      <c r="E78">
        <f>D78*0.621371</f>
        <v>11.184678</v>
      </c>
      <c r="F78">
        <f>IF(riding,VALUE(MID(MotAmps,10,4)),F77)</f>
        <v>119</v>
      </c>
      <c r="G78">
        <f>IF(riding,VALUE(MID(MotTemp,10,4)),G77)</f>
        <v>73</v>
      </c>
      <c r="H78">
        <f>IF(riding,VALUE(RIGHT(MotRPM,4)),H77)</f>
        <v>768</v>
      </c>
      <c r="I78">
        <f>G78*9/5+32</f>
        <v>163.4</v>
      </c>
      <c r="J78" t="str">
        <f ca="1">INDIRECT(ADDRESS(A78,1,4,,"log"))</f>
        <v> 00613     10/29/2016 11:20:24   Disarmed                   PackTemp: h 27C</v>
      </c>
      <c r="K78" t="b">
        <f>IF(MID(J78,34,6)="Riding",TRUE,FALSE)</f>
        <v>0</v>
      </c>
      <c r="L78" s="3" t="str">
        <f>IF(riding,MID(entry,10,12),L77)</f>
        <v>  10/29/2016</v>
      </c>
      <c r="M78" t="str">
        <f>IF(riding,MID(entry,23,8),M77)</f>
        <v>11:17:24</v>
      </c>
      <c r="N78" t="str">
        <f ca="1" t="shared" si="19"/>
        <v> PackSOC: 59%</v>
      </c>
      <c r="O78" t="str">
        <f ca="1" t="shared" si="20"/>
        <v> Odo: 1839km</v>
      </c>
      <c r="P78" t="str">
        <f ca="1">INDIRECT(ADDRESS(A78,5,4,,"log"))</f>
        <v> MotAmps:   0</v>
      </c>
      <c r="Q78" t="str">
        <f ca="1">INDIRECT(ADDRESS(A78,8,4,,"log"))</f>
        <v> MotTemp:  64C</v>
      </c>
      <c r="R78" t="str">
        <f ca="1">INDIRECT(ADDRESS(A78,11,4,,"log"))</f>
        <v> MotRPM:   0</v>
      </c>
    </row>
    <row r="79" spans="1:18" ht="12.75">
      <c r="A79">
        <f>A78+1</f>
        <v>626</v>
      </c>
      <c r="B79" s="4">
        <f t="shared" si="18"/>
        <v>56.99999999720603</v>
      </c>
      <c r="C79" s="1">
        <f>IF(riding,VALUE(RIGHT(SOC,4)),C78)</f>
        <v>0.6</v>
      </c>
      <c r="D79" s="2">
        <f>IF(riding,VALUE(LEFT(MID(Odo,6,12),FIND("k",MID(Odo,6,12))-1))-odo_start,D78)</f>
        <v>18</v>
      </c>
      <c r="E79">
        <f>D79*0.621371</f>
        <v>11.184678</v>
      </c>
      <c r="F79">
        <f>IF(riding,VALUE(MID(MotAmps,10,4)),F78)</f>
        <v>119</v>
      </c>
      <c r="G79">
        <f>IF(riding,VALUE(MID(MotTemp,10,4)),G78)</f>
        <v>73</v>
      </c>
      <c r="H79">
        <f>IF(riding,VALUE(RIGHT(MotRPM,4)),H78)</f>
        <v>768</v>
      </c>
      <c r="I79">
        <f>G79*9/5+32</f>
        <v>163.4</v>
      </c>
      <c r="J79" t="str">
        <f ca="1">INDIRECT(ADDRESS(A79,1,4,,"log"))</f>
        <v> 00614     10/29/2016 11:21:24   Disarmed                   PackTemp: h 27C</v>
      </c>
      <c r="K79" t="b">
        <f>IF(MID(J79,34,6)="Riding",TRUE,FALSE)</f>
        <v>0</v>
      </c>
      <c r="L79" s="3" t="str">
        <f>IF(riding,MID(entry,10,12),L78)</f>
        <v>  10/29/2016</v>
      </c>
      <c r="M79" t="str">
        <f>IF(riding,MID(entry,23,8),M78)</f>
        <v>11:17:24</v>
      </c>
      <c r="N79" t="str">
        <f ca="1" t="shared" si="19"/>
        <v> PackSOC: 59%</v>
      </c>
      <c r="O79" t="str">
        <f ca="1" t="shared" si="20"/>
        <v> Odo: 1839km</v>
      </c>
      <c r="P79" t="str">
        <f ca="1">INDIRECT(ADDRESS(A79,5,4,,"log"))</f>
        <v> MotAmps:   0</v>
      </c>
      <c r="Q79" t="str">
        <f ca="1">INDIRECT(ADDRESS(A79,8,4,,"log"))</f>
        <v> MotTemp:  62C</v>
      </c>
      <c r="R79" t="str">
        <f ca="1">INDIRECT(ADDRESS(A79,11,4,,"log"))</f>
        <v> MotRPM:   0</v>
      </c>
    </row>
    <row r="80" spans="1:18" ht="12.75">
      <c r="A80">
        <f>A79+1</f>
        <v>627</v>
      </c>
      <c r="B80" s="4">
        <f t="shared" si="18"/>
        <v>56.99999999720603</v>
      </c>
      <c r="C80" s="1">
        <f>IF(riding,VALUE(RIGHT(SOC,4)),C79)</f>
        <v>0.6</v>
      </c>
      <c r="D80" s="2">
        <f>IF(riding,VALUE(LEFT(MID(Odo,6,12),FIND("k",MID(Odo,6,12))-1))-odo_start,D79)</f>
        <v>18</v>
      </c>
      <c r="E80">
        <f>D80*0.621371</f>
        <v>11.184678</v>
      </c>
      <c r="F80">
        <f>IF(riding,VALUE(MID(MotAmps,10,4)),F79)</f>
        <v>119</v>
      </c>
      <c r="G80">
        <f>IF(riding,VALUE(MID(MotTemp,10,4)),G79)</f>
        <v>73</v>
      </c>
      <c r="H80">
        <f>IF(riding,VALUE(RIGHT(MotRPM,4)),H79)</f>
        <v>768</v>
      </c>
      <c r="I80">
        <f>G80*9/5+32</f>
        <v>163.4</v>
      </c>
      <c r="J80">
        <f ca="1">INDIRECT(ADDRESS(A80,1,4,,"log"))</f>
        <v>0</v>
      </c>
      <c r="K80" t="b">
        <f>IF(MID(J80,34,6)="Riding",TRUE,FALSE)</f>
        <v>0</v>
      </c>
      <c r="L80" s="3" t="str">
        <f>IF(riding,MID(entry,10,12),L79)</f>
        <v>  10/29/2016</v>
      </c>
      <c r="M80" t="str">
        <f>IF(riding,MID(entry,23,8),M79)</f>
        <v>11:17:24</v>
      </c>
      <c r="N80">
        <f ca="1" t="shared" si="19"/>
        <v>0</v>
      </c>
      <c r="O80">
        <f ca="1" t="shared" si="20"/>
        <v>0</v>
      </c>
      <c r="P80">
        <f ca="1">INDIRECT(ADDRESS(A80,5,4,,"log"))</f>
        <v>0</v>
      </c>
      <c r="Q80">
        <f ca="1">INDIRECT(ADDRESS(A80,8,4,,"log"))</f>
        <v>0</v>
      </c>
      <c r="R80">
        <f ca="1">INDIRECT(ADDRESS(A80,11,4,,"log"))</f>
        <v>0</v>
      </c>
    </row>
    <row r="81" spans="1:18" ht="12.75">
      <c r="A81">
        <f>A80+1</f>
        <v>628</v>
      </c>
      <c r="B81" s="4">
        <f t="shared" si="18"/>
        <v>56.99999999720603</v>
      </c>
      <c r="C81" s="1">
        <f>IF(riding,VALUE(RIGHT(SOC,4)),C80)</f>
        <v>0.6</v>
      </c>
      <c r="D81" s="2">
        <f>IF(riding,VALUE(LEFT(MID(Odo,6,12),FIND("k",MID(Odo,6,12))-1))-odo_start,D80)</f>
        <v>18</v>
      </c>
      <c r="E81">
        <f>D81*0.621371</f>
        <v>11.184678</v>
      </c>
      <c r="F81">
        <f>IF(riding,VALUE(MID(MotAmps,10,4)),F80)</f>
        <v>119</v>
      </c>
      <c r="G81">
        <f>IF(riding,VALUE(MID(MotTemp,10,4)),G80)</f>
        <v>73</v>
      </c>
      <c r="H81">
        <f>IF(riding,VALUE(RIGHT(MotRPM,4)),H80)</f>
        <v>768</v>
      </c>
      <c r="I81">
        <f>G81*9/5+32</f>
        <v>163.4</v>
      </c>
      <c r="J81">
        <f ca="1">INDIRECT(ADDRESS(A81,1,4,,"log"))</f>
        <v>0</v>
      </c>
      <c r="K81" t="b">
        <f>IF(MID(J81,34,6)="Riding",TRUE,FALSE)</f>
        <v>0</v>
      </c>
      <c r="L81" s="3" t="str">
        <f>IF(riding,MID(entry,10,12),L80)</f>
        <v>  10/29/2016</v>
      </c>
      <c r="M81" t="str">
        <f>IF(riding,MID(entry,23,8),M80)</f>
        <v>11:17:24</v>
      </c>
      <c r="N81">
        <f ca="1" t="shared" si="19"/>
        <v>0</v>
      </c>
      <c r="O81">
        <f ca="1" t="shared" si="20"/>
        <v>0</v>
      </c>
      <c r="P81">
        <f ca="1">INDIRECT(ADDRESS(A81,5,4,,"log"))</f>
        <v>0</v>
      </c>
      <c r="Q81">
        <f ca="1">INDIRECT(ADDRESS(A81,8,4,,"log"))</f>
        <v>0</v>
      </c>
      <c r="R81">
        <f ca="1">INDIRECT(ADDRESS(A81,11,4,,"log"))</f>
        <v>0</v>
      </c>
    </row>
    <row r="82" spans="1:18" s="36" customFormat="1" ht="12.75">
      <c r="A82" s="33" t="s">
        <v>650</v>
      </c>
      <c r="B82" s="34"/>
      <c r="C82" s="34"/>
      <c r="D82" s="34"/>
      <c r="E82" s="34"/>
      <c r="F82" s="34"/>
      <c r="G82" s="34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</row>
    <row r="83" s="9" customFormat="1" ht="12.75"/>
    <row r="84" s="9" customFormat="1" ht="12.75"/>
    <row r="85" s="9" customFormat="1" ht="12.75"/>
    <row r="86" s="9" customFormat="1" ht="12.75"/>
    <row r="87" s="9" customFormat="1" ht="12.75"/>
    <row r="88" s="9" customFormat="1" ht="12.75"/>
    <row r="89" s="9" customFormat="1" ht="12.75"/>
    <row r="90" s="9" customFormat="1" ht="12.75"/>
    <row r="91" s="9" customFormat="1" ht="12.75"/>
    <row r="92" s="9" customFormat="1" ht="12.75"/>
    <row r="93" s="9" customFormat="1" ht="12.75"/>
    <row r="94" s="9" customFormat="1" ht="12.75"/>
    <row r="95" s="9" customFormat="1" ht="12.75"/>
    <row r="96" s="9" customFormat="1" ht="12.75"/>
    <row r="97" s="9" customFormat="1" ht="12.75"/>
    <row r="98" s="9" customFormat="1" ht="12.75"/>
    <row r="99" s="9" customFormat="1" ht="12.75"/>
    <row r="100" s="9" customFormat="1" ht="12.75"/>
    <row r="101" s="9" customFormat="1" ht="12.75"/>
    <row r="102" s="9" customFormat="1" ht="12.75"/>
    <row r="103" s="9" customFormat="1" ht="12.75"/>
    <row r="104" s="9" customFormat="1" ht="12.75"/>
    <row r="105" s="9" customFormat="1" ht="12.75"/>
    <row r="106" s="9" customFormat="1" ht="12.75"/>
    <row r="107" s="9" customFormat="1" ht="12.75"/>
    <row r="108" s="9" customFormat="1" ht="12.75"/>
    <row r="109" s="9" customFormat="1" ht="12.75"/>
    <row r="110" s="9" customFormat="1" ht="12.75"/>
    <row r="111" s="9" customFormat="1" ht="12.75"/>
    <row r="112" s="9" customFormat="1" ht="12.75"/>
    <row r="113" s="9" customFormat="1" ht="12.75"/>
    <row r="114" s="9" customFormat="1" ht="12.75"/>
    <row r="115" s="9" customFormat="1" ht="12.75"/>
    <row r="116" s="9" customFormat="1" ht="12.75"/>
    <row r="117" s="9" customFormat="1" ht="12.75"/>
    <row r="118" s="9" customFormat="1" ht="12.75"/>
    <row r="119" s="9" customFormat="1" ht="12.75"/>
    <row r="120" s="9" customFormat="1" ht="12.75"/>
    <row r="121" s="9" customFormat="1" ht="12.75"/>
    <row r="122" s="9" customFormat="1" ht="12.75"/>
    <row r="123" s="9" customFormat="1" ht="12.75"/>
    <row r="124" s="9" customFormat="1" ht="12.75"/>
    <row r="125" s="9" customFormat="1" ht="12.75"/>
    <row r="126" s="9" customFormat="1" ht="12.75"/>
    <row r="127" s="9" customFormat="1" ht="12.75"/>
    <row r="128" s="9" customFormat="1" ht="12.75"/>
    <row r="129" s="9" customFormat="1" ht="12.75"/>
    <row r="130" s="9" customFormat="1" ht="12.75"/>
    <row r="131" s="9" customFormat="1" ht="12.75"/>
    <row r="132" s="9" customFormat="1" ht="12.75"/>
    <row r="133" s="9" customFormat="1" ht="12.75"/>
    <row r="134" s="9" customFormat="1" ht="12.75"/>
    <row r="135" s="9" customFormat="1" ht="12.75"/>
    <row r="136" s="9" customFormat="1" ht="12.75"/>
    <row r="137" s="9" customFormat="1" ht="12.75"/>
    <row r="138" s="9" customFormat="1" ht="12.75"/>
    <row r="139" s="9" customFormat="1" ht="12.75"/>
    <row r="140" s="9" customFormat="1" ht="12.75"/>
    <row r="141" s="9" customFormat="1" ht="12.75"/>
    <row r="142" s="9" customFormat="1" ht="12.75"/>
    <row r="143" s="9" customFormat="1" ht="12.75"/>
    <row r="144" s="9" customFormat="1" ht="12.75"/>
    <row r="145" s="9" customFormat="1" ht="12.75"/>
    <row r="146" s="9" customFormat="1" ht="12.75"/>
    <row r="147" s="9" customFormat="1" ht="12.75"/>
    <row r="148" s="9" customFormat="1" ht="12.75"/>
    <row r="149" s="9" customFormat="1" ht="12.75"/>
    <row r="150" s="9" customFormat="1" ht="12.75"/>
    <row r="151" s="9" customFormat="1" ht="12.75"/>
    <row r="152" s="9" customFormat="1" ht="12.75"/>
    <row r="153" s="9" customFormat="1" ht="12.75"/>
    <row r="154" s="9" customFormat="1" ht="12.75"/>
    <row r="155" s="9" customFormat="1" ht="12.75"/>
    <row r="156" s="9" customFormat="1" ht="12.75"/>
    <row r="157" s="9" customFormat="1" ht="12.75"/>
    <row r="158" s="9" customFormat="1" ht="12.75"/>
    <row r="159" s="9" customFormat="1" ht="12.75"/>
    <row r="160" s="9" customFormat="1" ht="12.75"/>
    <row r="161" s="9" customFormat="1" ht="12.75"/>
    <row r="162" s="9" customFormat="1" ht="12.75"/>
    <row r="163" s="9" customFormat="1" ht="12.75"/>
    <row r="164" s="9" customFormat="1" ht="12.75"/>
    <row r="165" s="9" customFormat="1" ht="12.75"/>
    <row r="166" s="9" customFormat="1" ht="12.75"/>
    <row r="167" s="9" customFormat="1" ht="12.75"/>
    <row r="168" s="9" customFormat="1" ht="12.75"/>
    <row r="169" s="9" customFormat="1" ht="12.75"/>
    <row r="170" s="9" customFormat="1" ht="12.75"/>
    <row r="171" s="9" customFormat="1" ht="12.75"/>
    <row r="172" s="9" customFormat="1" ht="12.75"/>
    <row r="173" s="9" customFormat="1" ht="12.75"/>
    <row r="174" s="9" customFormat="1" ht="12.75"/>
    <row r="175" s="9" customFormat="1" ht="12.75"/>
    <row r="176" s="9" customFormat="1" ht="12.75"/>
    <row r="177" s="9" customFormat="1" ht="12.75"/>
    <row r="178" s="9" customFormat="1" ht="12.75"/>
    <row r="179" s="9" customFormat="1" ht="12.75"/>
    <row r="180" s="9" customFormat="1" ht="12.75"/>
    <row r="181" s="9" customFormat="1" ht="12.75"/>
    <row r="182" s="9" customFormat="1" ht="12.75"/>
    <row r="183" s="9" customFormat="1" ht="12.75"/>
    <row r="184" s="9" customFormat="1" ht="12.75"/>
    <row r="185" s="9" customFormat="1" ht="12.75"/>
    <row r="186" s="9" customFormat="1" ht="12.75"/>
    <row r="187" s="9" customFormat="1" ht="12.75"/>
    <row r="188" s="9" customFormat="1" ht="12.75"/>
    <row r="189" s="9" customFormat="1" ht="12.75"/>
    <row r="190" s="9" customFormat="1" ht="12.75"/>
    <row r="191" s="9" customFormat="1" ht="12.75"/>
    <row r="192" s="9" customFormat="1" ht="12.75"/>
    <row r="193" s="9" customFormat="1" ht="12.75"/>
    <row r="194" s="9" customFormat="1" ht="12.75"/>
    <row r="195" s="9" customFormat="1" ht="12.75"/>
    <row r="196" s="9" customFormat="1" ht="12.75"/>
    <row r="197" s="9" customFormat="1" ht="12.75"/>
    <row r="198" s="9" customFormat="1" ht="12.75"/>
    <row r="199" s="9" customFormat="1" ht="12.75"/>
    <row r="200" s="9" customFormat="1" ht="12.75"/>
    <row r="201" s="9" customFormat="1" ht="12.75"/>
    <row r="202" s="9" customFormat="1" ht="12.75"/>
    <row r="203" s="9" customFormat="1" ht="12.75"/>
    <row r="204" s="9" customFormat="1" ht="12.75"/>
    <row r="205" s="9" customFormat="1" ht="12.75"/>
    <row r="206" s="9" customFormat="1" ht="12.75"/>
    <row r="207" s="9" customFormat="1" ht="12.75"/>
    <row r="208" s="9" customFormat="1" ht="12.75"/>
    <row r="209" s="9" customFormat="1" ht="12.75"/>
    <row r="210" s="9" customFormat="1" ht="12.75"/>
    <row r="211" s="9" customFormat="1" ht="12.75"/>
    <row r="212" s="9" customFormat="1" ht="12.75"/>
    <row r="213" s="9" customFormat="1" ht="12.75"/>
    <row r="214" s="9" customFormat="1" ht="12.75"/>
    <row r="215" s="9" customFormat="1" ht="12.75"/>
    <row r="216" s="9" customFormat="1" ht="12.75"/>
    <row r="217" s="9" customFormat="1" ht="12.75"/>
    <row r="218" s="9" customFormat="1" ht="12.75"/>
    <row r="219" s="9" customFormat="1" ht="12.75"/>
    <row r="220" s="9" customFormat="1" ht="12.75"/>
    <row r="221" s="9" customFormat="1" ht="12.75"/>
    <row r="222" s="9" customFormat="1" ht="12.75"/>
    <row r="223" s="9" customFormat="1" ht="12.75"/>
    <row r="224" s="9" customFormat="1" ht="12.75"/>
    <row r="225" s="9" customFormat="1" ht="12.75"/>
    <row r="226" s="9" customFormat="1" ht="12.75"/>
    <row r="227" s="9" customFormat="1" ht="12.75"/>
    <row r="228" s="9" customFormat="1" ht="12.75"/>
    <row r="229" s="9" customFormat="1" ht="12.75"/>
    <row r="230" s="9" customFormat="1" ht="12.75"/>
    <row r="231" s="9" customFormat="1" ht="12.75"/>
    <row r="232" s="9" customFormat="1" ht="12.75"/>
    <row r="233" s="9" customFormat="1" ht="12.75"/>
    <row r="234" s="9" customFormat="1" ht="12.75"/>
    <row r="235" s="9" customFormat="1" ht="12.75"/>
    <row r="236" s="9" customFormat="1" ht="12.75"/>
    <row r="237" s="9" customFormat="1" ht="12.75"/>
    <row r="238" s="9" customFormat="1" ht="12.75"/>
    <row r="239" s="9" customFormat="1" ht="12.75"/>
    <row r="240" s="9" customFormat="1" ht="12.75"/>
    <row r="241" s="9" customFormat="1" ht="12.75"/>
    <row r="242" s="9" customFormat="1" ht="12.75"/>
    <row r="243" s="9" customFormat="1" ht="12.75"/>
    <row r="244" s="9" customFormat="1" ht="12.75"/>
    <row r="245" s="9" customFormat="1" ht="12.75"/>
    <row r="246" s="9" customFormat="1" ht="12.75"/>
    <row r="247" s="9" customFormat="1" ht="12.75"/>
    <row r="248" s="9" customFormat="1" ht="12.75"/>
    <row r="249" s="9" customFormat="1" ht="12.75"/>
    <row r="250" s="9" customFormat="1" ht="12.75"/>
    <row r="251" s="9" customFormat="1" ht="12.75"/>
    <row r="252" s="9" customFormat="1" ht="12.75"/>
    <row r="253" s="9" customFormat="1" ht="12.75"/>
    <row r="254" s="9" customFormat="1" ht="12.75"/>
    <row r="255" s="9" customFormat="1" ht="12.75"/>
    <row r="256" s="9" customFormat="1" ht="12.75"/>
    <row r="257" s="9" customFormat="1" ht="12.75"/>
    <row r="258" s="9" customFormat="1" ht="12.75"/>
    <row r="259" s="9" customFormat="1" ht="12.75"/>
    <row r="260" s="9" customFormat="1" ht="12.75"/>
    <row r="261" s="9" customFormat="1" ht="12.75"/>
    <row r="262" s="9" customFormat="1" ht="12.75"/>
    <row r="263" s="9" customFormat="1" ht="12.75"/>
    <row r="264" s="9" customFormat="1" ht="12.75"/>
    <row r="265" s="9" customFormat="1" ht="12.75"/>
    <row r="266" s="9" customFormat="1" ht="12.75"/>
    <row r="267" s="9" customFormat="1" ht="12.75"/>
    <row r="268" s="9" customFormat="1" ht="12.75"/>
    <row r="269" s="9" customFormat="1" ht="12.75"/>
    <row r="270" s="9" customFormat="1" ht="12.75"/>
    <row r="271" s="9" customFormat="1" ht="12.75"/>
    <row r="272" s="9" customFormat="1" ht="12.75"/>
    <row r="273" s="9" customFormat="1" ht="12.75"/>
    <row r="274" s="9" customFormat="1" ht="12.75"/>
    <row r="275" s="9" customFormat="1" ht="12.75"/>
    <row r="276" s="9" customFormat="1" ht="12.75"/>
    <row r="277" s="9" customFormat="1" ht="12.75"/>
    <row r="278" s="9" customFormat="1" ht="12.75"/>
    <row r="279" s="9" customFormat="1" ht="12.75"/>
    <row r="280" s="9" customFormat="1" ht="12.75"/>
    <row r="281" s="9" customFormat="1" ht="12.75"/>
    <row r="282" s="9" customFormat="1" ht="12.75"/>
    <row r="283" s="9" customFormat="1" ht="12.75"/>
    <row r="284" s="9" customFormat="1" ht="12.75"/>
    <row r="285" s="9" customFormat="1" ht="12.75"/>
    <row r="286" s="9" customFormat="1" ht="12.75"/>
    <row r="287" s="9" customFormat="1" ht="12.75"/>
    <row r="288" s="9" customFormat="1" ht="12.75"/>
    <row r="289" s="9" customFormat="1" ht="12.75"/>
    <row r="290" s="9" customFormat="1" ht="12.75"/>
    <row r="291" s="9" customFormat="1" ht="12.75"/>
    <row r="292" s="9" customFormat="1" ht="12.75"/>
    <row r="293" s="9" customFormat="1" ht="12.75"/>
    <row r="294" s="9" customFormat="1" ht="12.75"/>
    <row r="295" s="9" customFormat="1" ht="12.75"/>
    <row r="296" s="9" customFormat="1" ht="12.75"/>
    <row r="297" s="9" customFormat="1" ht="12.75"/>
    <row r="298" s="9" customFormat="1" ht="12.75"/>
    <row r="299" s="9" customFormat="1" ht="12.75"/>
    <row r="300" s="9" customFormat="1" ht="12.75"/>
    <row r="301" s="9" customFormat="1" ht="12.75"/>
    <row r="302" s="9" customFormat="1" ht="12.75"/>
    <row r="303" s="9" customFormat="1" ht="12.75"/>
    <row r="304" s="9" customFormat="1" ht="12.75"/>
    <row r="305" s="9" customFormat="1" ht="12.75"/>
    <row r="306" s="9" customFormat="1" ht="12.75"/>
    <row r="307" s="9" customFormat="1" ht="12.75"/>
    <row r="308" s="9" customFormat="1" ht="12.75"/>
    <row r="309" s="9" customFormat="1" ht="12.75"/>
    <row r="310" s="9" customFormat="1" ht="12.75"/>
    <row r="311" s="9" customFormat="1" ht="12.75"/>
    <row r="312" s="9" customFormat="1" ht="12.75"/>
    <row r="313" s="9" customFormat="1" ht="12.75"/>
    <row r="314" s="9" customFormat="1" ht="12.75"/>
    <row r="315" s="9" customFormat="1" ht="12.75"/>
    <row r="316" s="9" customFormat="1" ht="12.75"/>
    <row r="317" s="9" customFormat="1" ht="12.75"/>
    <row r="318" s="9" customFormat="1" ht="12.75"/>
    <row r="319" s="9" customFormat="1" ht="12.75"/>
    <row r="320" s="9" customFormat="1" ht="12.75"/>
    <row r="321" s="9" customFormat="1" ht="12.75"/>
    <row r="322" s="9" customFormat="1" ht="12.75"/>
    <row r="323" s="9" customFormat="1" ht="12.75"/>
    <row r="324" s="9" customFormat="1" ht="12.75"/>
    <row r="325" s="9" customFormat="1" ht="12.75"/>
    <row r="326" s="9" customFormat="1" ht="12.75"/>
    <row r="327" s="9" customFormat="1" ht="12.75"/>
    <row r="328" s="9" customFormat="1" ht="12.75"/>
    <row r="329" s="9" customFormat="1" ht="12.75"/>
    <row r="330" s="9" customFormat="1" ht="12.75"/>
    <row r="331" s="9" customFormat="1" ht="12.75"/>
    <row r="332" s="9" customFormat="1" ht="12.75"/>
    <row r="333" s="9" customFormat="1" ht="12.75"/>
    <row r="334" s="9" customFormat="1" ht="12.75"/>
    <row r="335" s="9" customFormat="1" ht="12.75"/>
    <row r="336" s="9" customFormat="1" ht="12.75"/>
    <row r="337" s="9" customFormat="1" ht="12.75"/>
    <row r="338" s="9" customFormat="1" ht="12.75"/>
    <row r="339" s="9" customFormat="1" ht="12.75"/>
    <row r="340" s="9" customFormat="1" ht="12.75"/>
    <row r="341" s="9" customFormat="1" ht="12.75"/>
    <row r="342" s="9" customFormat="1" ht="12.75"/>
    <row r="343" s="9" customFormat="1" ht="12.75"/>
    <row r="344" s="9" customFormat="1" ht="12.75"/>
    <row r="345" s="9" customFormat="1" ht="12.75"/>
    <row r="346" s="9" customFormat="1" ht="12.75"/>
    <row r="347" s="9" customFormat="1" ht="12.75"/>
    <row r="348" s="9" customFormat="1" ht="12.75"/>
    <row r="349" s="9" customFormat="1" ht="12.75"/>
    <row r="350" s="9" customFormat="1" ht="12.75"/>
    <row r="351" s="9" customFormat="1" ht="12.75"/>
    <row r="352" s="9" customFormat="1" ht="12.75"/>
    <row r="353" s="9" customFormat="1" ht="12.75"/>
    <row r="354" s="9" customFormat="1" ht="12.75"/>
    <row r="355" s="9" customFormat="1" ht="12.75"/>
    <row r="356" s="9" customFormat="1" ht="12.75"/>
    <row r="357" s="9" customFormat="1" ht="12.75"/>
    <row r="358" s="9" customFormat="1" ht="12.75"/>
    <row r="359" s="9" customFormat="1" ht="12.75"/>
    <row r="360" s="9" customFormat="1" ht="12.75"/>
    <row r="361" s="9" customFormat="1" ht="12.75"/>
    <row r="362" s="9" customFormat="1" ht="12.75"/>
    <row r="363" s="9" customFormat="1" ht="12.75"/>
    <row r="364" s="9" customFormat="1" ht="12.75"/>
    <row r="365" s="9" customFormat="1" ht="12.75"/>
    <row r="366" s="9" customFormat="1" ht="12.75"/>
    <row r="367" s="9" customFormat="1" ht="12.75"/>
    <row r="368" s="9" customFormat="1" ht="12.75"/>
    <row r="369" s="9" customFormat="1" ht="12.75"/>
    <row r="370" s="9" customFormat="1" ht="12.75"/>
    <row r="371" s="9" customFormat="1" ht="12.75"/>
    <row r="372" s="9" customFormat="1" ht="12.75"/>
    <row r="373" s="9" customFormat="1" ht="12.75"/>
    <row r="374" s="9" customFormat="1" ht="12.75"/>
    <row r="375" s="9" customFormat="1" ht="12.75"/>
    <row r="376" s="9" customFormat="1" ht="12.75"/>
    <row r="377" s="9" customFormat="1" ht="12.75"/>
    <row r="378" s="9" customFormat="1" ht="12.75"/>
    <row r="379" s="9" customFormat="1" ht="12.75"/>
    <row r="380" s="9" customFormat="1" ht="12.75"/>
    <row r="381" s="9" customFormat="1" ht="12.75"/>
    <row r="382" s="9" customFormat="1" ht="12.75"/>
    <row r="383" s="9" customFormat="1" ht="12.75"/>
    <row r="384" s="9" customFormat="1" ht="12.75"/>
    <row r="385" s="9" customFormat="1" ht="12.75"/>
    <row r="386" s="9" customFormat="1" ht="12.75"/>
    <row r="387" s="9" customFormat="1" ht="12.75"/>
    <row r="388" s="9" customFormat="1" ht="12.75"/>
    <row r="389" s="9" customFormat="1" ht="12.75"/>
    <row r="390" s="9" customFormat="1" ht="12.75"/>
    <row r="391" s="9" customFormat="1" ht="12.75"/>
    <row r="392" s="9" customFormat="1" ht="12.75"/>
    <row r="393" s="9" customFormat="1" ht="12.75"/>
    <row r="394" s="9" customFormat="1" ht="12.75"/>
    <row r="395" s="9" customFormat="1" ht="12.75"/>
    <row r="396" s="9" customFormat="1" ht="12.75"/>
    <row r="397" s="9" customFormat="1" ht="12.75"/>
    <row r="398" s="9" customFormat="1" ht="12.75"/>
    <row r="399" s="9" customFormat="1" ht="12.75"/>
    <row r="400" s="9" customFormat="1" ht="12.75"/>
    <row r="401" s="9" customFormat="1" ht="12.75"/>
    <row r="402" s="9" customFormat="1" ht="12.75"/>
    <row r="403" s="9" customFormat="1" ht="12.75"/>
    <row r="404" s="9" customFormat="1" ht="12.75"/>
    <row r="405" s="9" customFormat="1" ht="12.75"/>
    <row r="406" s="9" customFormat="1" ht="12.75"/>
    <row r="407" s="9" customFormat="1" ht="12.75"/>
    <row r="408" s="9" customFormat="1" ht="12.75"/>
    <row r="409" s="9" customFormat="1" ht="12.75"/>
    <row r="410" s="9" customFormat="1" ht="12.75"/>
    <row r="411" s="9" customFormat="1" ht="12.75"/>
    <row r="412" s="9" customFormat="1" ht="12.75"/>
    <row r="413" s="9" customFormat="1" ht="12.75"/>
    <row r="414" s="9" customFormat="1" ht="12.75"/>
    <row r="415" s="9" customFormat="1" ht="12.75"/>
    <row r="416" s="9" customFormat="1" ht="12.75"/>
    <row r="417" s="9" customFormat="1" ht="12.75"/>
    <row r="418" s="9" customFormat="1" ht="12.75"/>
    <row r="419" s="9" customFormat="1" ht="12.75"/>
    <row r="420" s="9" customFormat="1" ht="12.75"/>
    <row r="421" s="9" customFormat="1" ht="12.75"/>
    <row r="422" s="9" customFormat="1" ht="12.75"/>
    <row r="423" s="9" customFormat="1" ht="12.75"/>
    <row r="424" s="9" customFormat="1" ht="12.75"/>
    <row r="425" s="9" customFormat="1" ht="12.75"/>
    <row r="426" s="9" customFormat="1" ht="12.75"/>
    <row r="427" s="9" customFormat="1" ht="12.75"/>
    <row r="428" s="9" customFormat="1" ht="12.75"/>
    <row r="429" s="9" customFormat="1" ht="12.75"/>
    <row r="430" s="9" customFormat="1" ht="12.75"/>
    <row r="431" s="9" customFormat="1" ht="12.75"/>
    <row r="432" s="9" customFormat="1" ht="12.75"/>
    <row r="433" s="9" customFormat="1" ht="12.75"/>
    <row r="434" s="9" customFormat="1" ht="12.75"/>
    <row r="435" s="9" customFormat="1" ht="12.75"/>
    <row r="436" s="9" customFormat="1" ht="12.75"/>
    <row r="437" s="9" customFormat="1" ht="12.75"/>
    <row r="438" s="9" customFormat="1" ht="12.75"/>
    <row r="439" s="9" customFormat="1" ht="12.75"/>
    <row r="440" s="9" customFormat="1" ht="12.75"/>
    <row r="441" s="9" customFormat="1" ht="12.75"/>
    <row r="442" s="9" customFormat="1" ht="12.75"/>
    <row r="443" s="9" customFormat="1" ht="12.75"/>
    <row r="444" s="9" customFormat="1" ht="12.75"/>
    <row r="445" s="9" customFormat="1" ht="12.75"/>
    <row r="446" s="9" customFormat="1" ht="12.75"/>
    <row r="447" s="9" customFormat="1" ht="12.75"/>
    <row r="448" s="9" customFormat="1" ht="12.75"/>
    <row r="449" s="9" customFormat="1" ht="12.75"/>
    <row r="450" s="9" customFormat="1" ht="12.75"/>
    <row r="451" s="9" customFormat="1" ht="12.75"/>
    <row r="452" s="9" customFormat="1" ht="12.75"/>
    <row r="453" s="9" customFormat="1" ht="12.75"/>
    <row r="454" s="9" customFormat="1" ht="12.75"/>
    <row r="455" s="9" customFormat="1" ht="12.75"/>
    <row r="456" s="9" customFormat="1" ht="12.75"/>
    <row r="457" s="9" customFormat="1" ht="12.75"/>
    <row r="458" s="9" customFormat="1" ht="12.75"/>
    <row r="459" s="9" customFormat="1" ht="12.75"/>
    <row r="460" s="9" customFormat="1" ht="12.75"/>
    <row r="461" s="9" customFormat="1" ht="12.75"/>
    <row r="462" s="9" customFormat="1" ht="12.75"/>
    <row r="463" s="9" customFormat="1" ht="12.75"/>
    <row r="464" s="9" customFormat="1" ht="12.75"/>
    <row r="465" s="9" customFormat="1" ht="12.75"/>
    <row r="466" s="9" customFormat="1" ht="12.75"/>
    <row r="467" s="9" customFormat="1" ht="12.75"/>
    <row r="468" s="9" customFormat="1" ht="12.75"/>
    <row r="469" s="9" customFormat="1" ht="12.75"/>
    <row r="470" s="9" customFormat="1" ht="12.75"/>
    <row r="471" s="9" customFormat="1" ht="12.75"/>
    <row r="472" s="9" customFormat="1" ht="12.75"/>
    <row r="473" s="9" customFormat="1" ht="12.75"/>
    <row r="474" s="9" customFormat="1" ht="12.75"/>
    <row r="475" s="9" customFormat="1" ht="12.75"/>
    <row r="476" s="9" customFormat="1" ht="12.75"/>
    <row r="477" s="9" customFormat="1" ht="12.75"/>
    <row r="478" s="9" customFormat="1" ht="12.75"/>
    <row r="479" s="9" customFormat="1" ht="12.75"/>
    <row r="480" s="9" customFormat="1" ht="12.75"/>
    <row r="481" s="9" customFormat="1" ht="12.75"/>
    <row r="482" s="9" customFormat="1" ht="12.75"/>
    <row r="483" s="9" customFormat="1" ht="12.75"/>
    <row r="484" s="9" customFormat="1" ht="12.75"/>
    <row r="485" s="9" customFormat="1" ht="12.75"/>
    <row r="486" s="9" customFormat="1" ht="12.75"/>
    <row r="487" s="9" customFormat="1" ht="12.75"/>
    <row r="488" s="9" customFormat="1" ht="12.75"/>
    <row r="489" s="9" customFormat="1" ht="12.75"/>
    <row r="490" s="9" customFormat="1" ht="12.75"/>
    <row r="491" s="9" customFormat="1" ht="12.75"/>
    <row r="492" s="9" customFormat="1" ht="12.75"/>
    <row r="493" s="9" customFormat="1" ht="12.75"/>
    <row r="494" s="9" customFormat="1" ht="12.75"/>
    <row r="495" s="9" customFormat="1" ht="12.75"/>
    <row r="496" s="9" customFormat="1" ht="12.75"/>
    <row r="497" s="9" customFormat="1" ht="12.75"/>
    <row r="498" s="9" customFormat="1" ht="12.75"/>
    <row r="499" s="9" customFormat="1" ht="12.75"/>
    <row r="500" s="9" customFormat="1" ht="12.75"/>
    <row r="501" s="9" customFormat="1" ht="12.75"/>
    <row r="502" s="9" customFormat="1" ht="12.75"/>
    <row r="503" s="9" customFormat="1" ht="12.75"/>
    <row r="504" s="9" customFormat="1" ht="12.75"/>
    <row r="505" s="9" customFormat="1" ht="12.75"/>
    <row r="506" s="9" customFormat="1" ht="12.75"/>
    <row r="507" s="9" customFormat="1" ht="12.75"/>
    <row r="508" s="9" customFormat="1" ht="12.75"/>
    <row r="509" s="9" customFormat="1" ht="12.75"/>
    <row r="510" s="9" customFormat="1" ht="12.75"/>
    <row r="511" s="9" customFormat="1" ht="12.75"/>
    <row r="512" s="9" customFormat="1" ht="12.75"/>
    <row r="513" s="9" customFormat="1" ht="12.75"/>
    <row r="514" s="9" customFormat="1" ht="12.75"/>
    <row r="515" s="9" customFormat="1" ht="12.75"/>
    <row r="516" s="9" customFormat="1" ht="12.75"/>
    <row r="517" s="9" customFormat="1" ht="12.75"/>
    <row r="518" s="9" customFormat="1" ht="12.75"/>
    <row r="519" s="9" customFormat="1" ht="12.75"/>
    <row r="520" s="9" customFormat="1" ht="12.75"/>
    <row r="521" s="9" customFormat="1" ht="12.75"/>
    <row r="522" s="9" customFormat="1" ht="12.75"/>
    <row r="523" s="9" customFormat="1" ht="12.75"/>
    <row r="524" s="9" customFormat="1" ht="12.75"/>
    <row r="525" s="9" customFormat="1" ht="12.75"/>
    <row r="526" s="9" customFormat="1" ht="12.75"/>
    <row r="527" s="9" customFormat="1" ht="12.75"/>
    <row r="528" s="9" customFormat="1" ht="12.75"/>
    <row r="529" s="9" customFormat="1" ht="12.75"/>
    <row r="530" s="9" customFormat="1" ht="12.75"/>
    <row r="531" s="9" customFormat="1" ht="12.75"/>
    <row r="532" s="9" customFormat="1" ht="12.75"/>
    <row r="533" s="9" customFormat="1" ht="12.75"/>
    <row r="534" s="9" customFormat="1" ht="12.75"/>
    <row r="535" s="9" customFormat="1" ht="12.75"/>
    <row r="536" s="9" customFormat="1" ht="12.75"/>
    <row r="537" s="9" customFormat="1" ht="12.75"/>
    <row r="538" s="9" customFormat="1" ht="12.75"/>
    <row r="539" s="9" customFormat="1" ht="12.75"/>
    <row r="540" s="9" customFormat="1" ht="12.75"/>
    <row r="541" s="9" customFormat="1" ht="12.75"/>
    <row r="542" s="9" customFormat="1" ht="12.75"/>
    <row r="543" s="9" customFormat="1" ht="12.75"/>
    <row r="544" s="9" customFormat="1" ht="12.75"/>
    <row r="545" s="9" customFormat="1" ht="12.75"/>
    <row r="546" s="9" customFormat="1" ht="12.75"/>
    <row r="547" s="9" customFormat="1" ht="12.75"/>
    <row r="548" s="9" customFormat="1" ht="12.75"/>
    <row r="549" s="9" customFormat="1" ht="12.75"/>
    <row r="550" s="9" customFormat="1" ht="12.75"/>
    <row r="551" s="9" customFormat="1" ht="12.75"/>
    <row r="552" s="9" customFormat="1" ht="12.75"/>
    <row r="553" s="9" customFormat="1" ht="12.75"/>
    <row r="554" s="9" customFormat="1" ht="12.75"/>
    <row r="555" s="9" customFormat="1" ht="12.75"/>
    <row r="556" s="9" customFormat="1" ht="12.75"/>
    <row r="557" s="9" customFormat="1" ht="12.75"/>
    <row r="558" s="9" customFormat="1" ht="12.75"/>
    <row r="559" s="9" customFormat="1" ht="12.75"/>
    <row r="560" s="9" customFormat="1" ht="12.75"/>
    <row r="561" s="9" customFormat="1" ht="12.75"/>
    <row r="562" s="9" customFormat="1" ht="12.75"/>
    <row r="563" s="9" customFormat="1" ht="12.75"/>
    <row r="564" s="9" customFormat="1" ht="12.75"/>
    <row r="565" s="9" customFormat="1" ht="12.75"/>
    <row r="566" s="9" customFormat="1" ht="12.75"/>
    <row r="567" s="9" customFormat="1" ht="12.75"/>
    <row r="568" s="9" customFormat="1" ht="12.75"/>
    <row r="569" s="9" customFormat="1" ht="12.75"/>
    <row r="570" s="9" customFormat="1" ht="12.75"/>
    <row r="571" s="9" customFormat="1" ht="12.75"/>
    <row r="572" s="9" customFormat="1" ht="12.75"/>
    <row r="573" s="9" customFormat="1" ht="12.75"/>
    <row r="574" s="9" customFormat="1" ht="12.75"/>
    <row r="575" s="9" customFormat="1" ht="12.75"/>
    <row r="576" s="9" customFormat="1" ht="12.75"/>
    <row r="577" s="9" customFormat="1" ht="12.75"/>
    <row r="578" s="9" customFormat="1" ht="12.75"/>
    <row r="579" s="9" customFormat="1" ht="12.75"/>
    <row r="580" s="9" customFormat="1" ht="12.75"/>
    <row r="581" s="9" customFormat="1" ht="12.75"/>
    <row r="582" s="9" customFormat="1" ht="12.75"/>
    <row r="583" s="9" customFormat="1" ht="12.75"/>
    <row r="584" s="9" customFormat="1" ht="12.75"/>
    <row r="585" s="9" customFormat="1" ht="12.75"/>
    <row r="586" s="9" customFormat="1" ht="12.75"/>
    <row r="587" s="9" customFormat="1" ht="12.75"/>
    <row r="588" s="9" customFormat="1" ht="12.75"/>
    <row r="589" s="9" customFormat="1" ht="12.75"/>
    <row r="590" s="9" customFormat="1" ht="12.75"/>
    <row r="591" s="9" customFormat="1" ht="12.75"/>
    <row r="592" s="9" customFormat="1" ht="12.75"/>
    <row r="593" s="9" customFormat="1" ht="12.75"/>
    <row r="594" s="9" customFormat="1" ht="12.75"/>
    <row r="595" s="9" customFormat="1" ht="12.75"/>
    <row r="596" s="9" customFormat="1" ht="12.75"/>
    <row r="597" s="9" customFormat="1" ht="12.75"/>
    <row r="598" s="9" customFormat="1" ht="12.75"/>
    <row r="599" s="9" customFormat="1" ht="12.75"/>
    <row r="600" s="9" customFormat="1" ht="12.75"/>
    <row r="601" s="9" customFormat="1" ht="12.75"/>
    <row r="602" s="9" customFormat="1" ht="12.75"/>
    <row r="603" s="9" customFormat="1" ht="12.75"/>
    <row r="604" s="9" customFormat="1" ht="12.75"/>
    <row r="605" s="9" customFormat="1" ht="12.75"/>
    <row r="606" s="9" customFormat="1" ht="12.75"/>
    <row r="607" s="9" customFormat="1" ht="12.75"/>
    <row r="608" s="9" customFormat="1" ht="12.75"/>
    <row r="609" s="9" customFormat="1" ht="12.75"/>
    <row r="610" s="9" customFormat="1" ht="12.75"/>
    <row r="611" s="9" customFormat="1" ht="12.75"/>
    <row r="612" s="9" customFormat="1" ht="12.75"/>
    <row r="613" s="9" customFormat="1" ht="12.75"/>
    <row r="614" s="9" customFormat="1" ht="12.75"/>
    <row r="615" s="9" customFormat="1" ht="12.75"/>
    <row r="616" s="9" customFormat="1" ht="12.75"/>
    <row r="617" s="9" customFormat="1" ht="12.75"/>
    <row r="618" s="9" customFormat="1" ht="12.75"/>
    <row r="619" s="9" customFormat="1" ht="12.75"/>
    <row r="620" s="9" customFormat="1" ht="12.75"/>
    <row r="621" s="9" customFormat="1" ht="12.75"/>
    <row r="622" s="9" customFormat="1" ht="12.75"/>
    <row r="623" s="9" customFormat="1" ht="12.75"/>
    <row r="624" s="9" customFormat="1" ht="12.75"/>
    <row r="625" s="9" customFormat="1" ht="12.75"/>
    <row r="626" s="9" customFormat="1" ht="12.75"/>
    <row r="627" s="9" customFormat="1" ht="12.75"/>
    <row r="628" s="9" customFormat="1" ht="12.75"/>
    <row r="629" s="9" customFormat="1" ht="12.75"/>
    <row r="630" s="9" customFormat="1" ht="12.75"/>
    <row r="631" s="9" customFormat="1" ht="12.75"/>
    <row r="632" s="9" customFormat="1" ht="12.75"/>
    <row r="633" s="9" customFormat="1" ht="12.75"/>
    <row r="634" s="9" customFormat="1" ht="12.75"/>
    <row r="635" s="9" customFormat="1" ht="12.75"/>
    <row r="636" s="9" customFormat="1" ht="12.75"/>
    <row r="637" s="9" customFormat="1" ht="12.75"/>
    <row r="638" s="9" customFormat="1" ht="12.75"/>
    <row r="639" s="9" customFormat="1" ht="12.75"/>
    <row r="640" s="9" customFormat="1" ht="12.75"/>
    <row r="641" s="9" customFormat="1" ht="12.75"/>
    <row r="642" s="9" customFormat="1" ht="12.75"/>
    <row r="643" s="9" customFormat="1" ht="12.75"/>
    <row r="644" s="9" customFormat="1" ht="12.75"/>
    <row r="645" s="9" customFormat="1" ht="12.75"/>
    <row r="646" s="9" customFormat="1" ht="12.75"/>
    <row r="647" s="9" customFormat="1" ht="12.75"/>
    <row r="648" s="9" customFormat="1" ht="12.75"/>
    <row r="649" s="9" customFormat="1" ht="12.75"/>
    <row r="650" s="9" customFormat="1" ht="12.75"/>
    <row r="651" s="9" customFormat="1" ht="12.75"/>
    <row r="652" s="9" customFormat="1" ht="12.75"/>
    <row r="653" s="9" customFormat="1" ht="12.75"/>
    <row r="654" s="9" customFormat="1" ht="12.75"/>
    <row r="655" s="9" customFormat="1" ht="12.75"/>
    <row r="656" s="9" customFormat="1" ht="12.75"/>
    <row r="657" s="9" customFormat="1" ht="12.75"/>
    <row r="658" s="9" customFormat="1" ht="12.75"/>
    <row r="659" s="9" customFormat="1" ht="12.75"/>
    <row r="660" s="9" customFormat="1" ht="12.75"/>
    <row r="661" s="9" customFormat="1" ht="12.75"/>
    <row r="662" s="9" customFormat="1" ht="12.75"/>
    <row r="663" s="9" customFormat="1" ht="12.75"/>
    <row r="664" s="9" customFormat="1" ht="12.75"/>
    <row r="665" s="9" customFormat="1" ht="12.75"/>
    <row r="666" s="9" customFormat="1" ht="12.75"/>
    <row r="667" s="9" customFormat="1" ht="12.75"/>
    <row r="668" s="9" customFormat="1" ht="12.75"/>
    <row r="669" s="9" customFormat="1" ht="12.75"/>
    <row r="670" s="9" customFormat="1" ht="12.75"/>
    <row r="671" s="9" customFormat="1" ht="12.75"/>
    <row r="672" s="9" customFormat="1" ht="12.75"/>
    <row r="673" s="9" customFormat="1" ht="12.75"/>
    <row r="674" s="9" customFormat="1" ht="12.75"/>
    <row r="675" s="9" customFormat="1" ht="12.75"/>
    <row r="676" s="9" customFormat="1" ht="12.75"/>
    <row r="677" s="9" customFormat="1" ht="12.75"/>
    <row r="678" s="9" customFormat="1" ht="12.75"/>
    <row r="679" s="9" customFormat="1" ht="12.75"/>
    <row r="680" s="9" customFormat="1" ht="12.75"/>
    <row r="681" s="9" customFormat="1" ht="12.75"/>
    <row r="682" s="9" customFormat="1" ht="12.75"/>
    <row r="683" s="9" customFormat="1" ht="12.75"/>
    <row r="684" s="9" customFormat="1" ht="12.75"/>
    <row r="685" s="9" customFormat="1" ht="12.75"/>
    <row r="686" s="9" customFormat="1" ht="12.75"/>
    <row r="687" s="9" customFormat="1" ht="12.75"/>
    <row r="688" s="9" customFormat="1" ht="12.75"/>
    <row r="689" s="9" customFormat="1" ht="12.75"/>
    <row r="690" s="9" customFormat="1" ht="12.75"/>
    <row r="691" s="9" customFormat="1" ht="12.75"/>
    <row r="692" s="9" customFormat="1" ht="12.75"/>
    <row r="693" s="9" customFormat="1" ht="12.75"/>
    <row r="694" s="9" customFormat="1" ht="12.75"/>
    <row r="695" s="9" customFormat="1" ht="12.75"/>
    <row r="696" s="9" customFormat="1" ht="12.75"/>
    <row r="697" s="9" customFormat="1" ht="12.75"/>
    <row r="698" s="9" customFormat="1" ht="12.75"/>
    <row r="699" s="9" customFormat="1" ht="12.75"/>
    <row r="700" s="9" customFormat="1" ht="12.75"/>
    <row r="701" s="9" customFormat="1" ht="12.75"/>
    <row r="702" s="9" customFormat="1" ht="12.75"/>
    <row r="703" s="9" customFormat="1" ht="12.75"/>
    <row r="704" s="9" customFormat="1" ht="12.75"/>
    <row r="705" s="9" customFormat="1" ht="12.75"/>
    <row r="706" s="9" customFormat="1" ht="12.75"/>
    <row r="707" s="9" customFormat="1" ht="12.75"/>
    <row r="708" s="9" customFormat="1" ht="12.75"/>
    <row r="709" s="9" customFormat="1" ht="12.75"/>
    <row r="710" s="9" customFormat="1" ht="12.75"/>
    <row r="711" s="9" customFormat="1" ht="12.75"/>
    <row r="712" s="9" customFormat="1" ht="12.75"/>
    <row r="713" s="9" customFormat="1" ht="12.75"/>
    <row r="714" s="9" customFormat="1" ht="12.75"/>
    <row r="715" s="9" customFormat="1" ht="12.75"/>
    <row r="716" s="9" customFormat="1" ht="12.75"/>
    <row r="717" s="9" customFormat="1" ht="12.75"/>
    <row r="718" s="9" customFormat="1" ht="12.75"/>
    <row r="719" s="9" customFormat="1" ht="12.75"/>
    <row r="720" s="9" customFormat="1" ht="12.75"/>
    <row r="721" s="9" customFormat="1" ht="12.75"/>
    <row r="722" s="9" customFormat="1" ht="12.75"/>
    <row r="723" s="9" customFormat="1" ht="12.75"/>
    <row r="724" s="9" customFormat="1" ht="12.75"/>
    <row r="725" s="9" customFormat="1" ht="12.75"/>
    <row r="726" s="9" customFormat="1" ht="12.75"/>
    <row r="727" s="9" customFormat="1" ht="12.75"/>
    <row r="728" s="9" customFormat="1" ht="12.75"/>
    <row r="729" s="9" customFormat="1" ht="12.75"/>
    <row r="730" s="9" customFormat="1" ht="12.75"/>
    <row r="731" s="9" customFormat="1" ht="12.75"/>
    <row r="732" s="9" customFormat="1" ht="12.75"/>
    <row r="733" s="9" customFormat="1" ht="12.75"/>
    <row r="734" s="9" customFormat="1" ht="12.75"/>
    <row r="735" s="9" customFormat="1" ht="12.75"/>
    <row r="736" s="9" customFormat="1" ht="12.75"/>
    <row r="737" s="9" customFormat="1" ht="12.75"/>
    <row r="738" s="9" customFormat="1" ht="12.75"/>
    <row r="739" s="9" customFormat="1" ht="12.75"/>
    <row r="740" s="9" customFormat="1" ht="12.75"/>
    <row r="741" s="9" customFormat="1" ht="12.75"/>
    <row r="742" s="9" customFormat="1" ht="12.75"/>
    <row r="743" s="9" customFormat="1" ht="12.75"/>
    <row r="744" s="9" customFormat="1" ht="12.75"/>
    <row r="745" s="9" customFormat="1" ht="12.75"/>
    <row r="746" s="9" customFormat="1" ht="12.75"/>
    <row r="747" s="9" customFormat="1" ht="12.75"/>
    <row r="748" s="9" customFormat="1" ht="12.75"/>
    <row r="749" s="9" customFormat="1" ht="12.75"/>
    <row r="750" s="9" customFormat="1" ht="12.75"/>
    <row r="751" s="9" customFormat="1" ht="12.75"/>
    <row r="752" s="9" customFormat="1" ht="12.75"/>
    <row r="753" s="9" customFormat="1" ht="12.75"/>
    <row r="754" s="9" customFormat="1" ht="12.75"/>
    <row r="755" s="9" customFormat="1" ht="12.75"/>
    <row r="756" s="9" customFormat="1" ht="12.75"/>
    <row r="757" s="9" customFormat="1" ht="12.75"/>
    <row r="758" s="9" customFormat="1" ht="12.75"/>
    <row r="759" s="9" customFormat="1" ht="12.75"/>
    <row r="760" s="9" customFormat="1" ht="12.75"/>
    <row r="761" s="9" customFormat="1" ht="12.75"/>
    <row r="762" s="9" customFormat="1" ht="12.75"/>
    <row r="763" s="9" customFormat="1" ht="12.75"/>
    <row r="764" s="9" customFormat="1" ht="12.75"/>
    <row r="765" s="9" customFormat="1" ht="12.75"/>
    <row r="766" s="9" customFormat="1" ht="12.75"/>
    <row r="767" s="9" customFormat="1" ht="12.75"/>
    <row r="768" s="9" customFormat="1" ht="12.75"/>
    <row r="769" s="9" customFormat="1" ht="12.75"/>
    <row r="770" s="9" customFormat="1" ht="12.75"/>
    <row r="771" s="9" customFormat="1" ht="12.75"/>
    <row r="772" s="9" customFormat="1" ht="12.75"/>
    <row r="773" s="9" customFormat="1" ht="12.75"/>
    <row r="774" s="9" customFormat="1" ht="12.75"/>
    <row r="775" s="9" customFormat="1" ht="12.75"/>
    <row r="776" s="9" customFormat="1" ht="12.75"/>
    <row r="777" s="9" customFormat="1" ht="12.75"/>
    <row r="778" s="9" customFormat="1" ht="12.75"/>
    <row r="779" s="9" customFormat="1" ht="12.75"/>
    <row r="780" s="9" customFormat="1" ht="12.75"/>
    <row r="781" s="9" customFormat="1" ht="12.75"/>
    <row r="782" s="9" customFormat="1" ht="12.75"/>
    <row r="783" s="9" customFormat="1" ht="12.75"/>
    <row r="784" s="9" customFormat="1" ht="12.75"/>
    <row r="785" s="9" customFormat="1" ht="12.75"/>
    <row r="786" s="9" customFormat="1" ht="12.75"/>
    <row r="787" s="9" customFormat="1" ht="12.75"/>
    <row r="788" s="9" customFormat="1" ht="12.75"/>
    <row r="789" s="9" customFormat="1" ht="12.75"/>
    <row r="790" s="9" customFormat="1" ht="12.75"/>
    <row r="791" s="9" customFormat="1" ht="12.75"/>
    <row r="792" s="9" customFormat="1" ht="12.75"/>
    <row r="793" s="9" customFormat="1" ht="12.75"/>
    <row r="794" s="9" customFormat="1" ht="12.75"/>
    <row r="795" s="9" customFormat="1" ht="12.75"/>
    <row r="796" s="9" customFormat="1" ht="12.75"/>
    <row r="797" s="9" customFormat="1" ht="12.75"/>
    <row r="798" s="9" customFormat="1" ht="12.75"/>
    <row r="799" s="9" customFormat="1" ht="12.75"/>
    <row r="800" s="9" customFormat="1" ht="12.75"/>
    <row r="801" s="9" customFormat="1" ht="12.75"/>
    <row r="802" s="9" customFormat="1" ht="12.75"/>
    <row r="803" s="9" customFormat="1" ht="12.75"/>
    <row r="804" s="9" customFormat="1" ht="12.75"/>
    <row r="805" s="9" customFormat="1" ht="12.75"/>
    <row r="806" s="9" customFormat="1" ht="12.75"/>
    <row r="807" s="9" customFormat="1" ht="12.75"/>
    <row r="808" s="9" customFormat="1" ht="12.75"/>
    <row r="809" s="9" customFormat="1" ht="12.75"/>
    <row r="810" s="9" customFormat="1" ht="12.75"/>
    <row r="811" s="9" customFormat="1" ht="12.75"/>
    <row r="812" s="9" customFormat="1" ht="12.75"/>
    <row r="813" s="9" customFormat="1" ht="12.75"/>
    <row r="814" s="9" customFormat="1" ht="12.75"/>
    <row r="815" s="9" customFormat="1" ht="12.75"/>
    <row r="816" s="9" customFormat="1" ht="12.75"/>
    <row r="817" s="9" customFormat="1" ht="12.75"/>
    <row r="818" s="9" customFormat="1" ht="12.75"/>
    <row r="819" s="9" customFormat="1" ht="12.75"/>
    <row r="820" s="9" customFormat="1" ht="12.75"/>
    <row r="821" s="9" customFormat="1" ht="12.75"/>
    <row r="822" s="9" customFormat="1" ht="12.75"/>
    <row r="823" s="9" customFormat="1" ht="12.75"/>
    <row r="824" s="9" customFormat="1" ht="12.75"/>
    <row r="825" s="9" customFormat="1" ht="12.75"/>
    <row r="826" s="9" customFormat="1" ht="12.75"/>
    <row r="827" s="9" customFormat="1" ht="12.75"/>
    <row r="828" s="9" customFormat="1" ht="12.75"/>
    <row r="829" s="9" customFormat="1" ht="12.75"/>
    <row r="830" s="9" customFormat="1" ht="12.75"/>
    <row r="831" s="9" customFormat="1" ht="12.75"/>
    <row r="832" s="9" customFormat="1" ht="12.75"/>
    <row r="833" s="9" customFormat="1" ht="12.75"/>
    <row r="834" s="9" customFormat="1" ht="12.75"/>
    <row r="835" s="9" customFormat="1" ht="12.75"/>
    <row r="836" s="9" customFormat="1" ht="12.75"/>
    <row r="837" s="9" customFormat="1" ht="12.75"/>
    <row r="838" s="9" customFormat="1" ht="12.75"/>
    <row r="839" s="9" customFormat="1" ht="12.75"/>
    <row r="840" s="9" customFormat="1" ht="12.75"/>
    <row r="841" s="9" customFormat="1" ht="12.75"/>
    <row r="842" s="9" customFormat="1" ht="12.75"/>
    <row r="843" s="9" customFormat="1" ht="12.75"/>
    <row r="844" s="9" customFormat="1" ht="12.75"/>
    <row r="845" s="9" customFormat="1" ht="12.75"/>
    <row r="846" s="9" customFormat="1" ht="12.75"/>
    <row r="847" s="9" customFormat="1" ht="12.75"/>
    <row r="848" s="9" customFormat="1" ht="12.75"/>
    <row r="849" s="9" customFormat="1" ht="12.75"/>
    <row r="850" s="9" customFormat="1" ht="12.75"/>
    <row r="851" s="9" customFormat="1" ht="12.75"/>
    <row r="852" s="9" customFormat="1" ht="12.75"/>
    <row r="853" s="9" customFormat="1" ht="12.75"/>
    <row r="854" s="9" customFormat="1" ht="12.75"/>
    <row r="855" s="9" customFormat="1" ht="12.75"/>
    <row r="856" s="9" customFormat="1" ht="12.75"/>
    <row r="857" s="9" customFormat="1" ht="12.75"/>
    <row r="858" s="9" customFormat="1" ht="12.75"/>
    <row r="859" s="9" customFormat="1" ht="12.75"/>
    <row r="860" s="9" customFormat="1" ht="12.75"/>
    <row r="861" s="9" customFormat="1" ht="12.75"/>
    <row r="862" s="9" customFormat="1" ht="12.75"/>
    <row r="863" s="9" customFormat="1" ht="12.75"/>
    <row r="864" s="9" customFormat="1" ht="12.75"/>
    <row r="865" s="9" customFormat="1" ht="12.75"/>
    <row r="866" s="9" customFormat="1" ht="12.75"/>
    <row r="867" s="9" customFormat="1" ht="12.75"/>
    <row r="868" s="9" customFormat="1" ht="12.75"/>
    <row r="869" s="9" customFormat="1" ht="12.75"/>
    <row r="870" s="9" customFormat="1" ht="12.75"/>
    <row r="871" s="9" customFormat="1" ht="12.75"/>
    <row r="872" s="9" customFormat="1" ht="12.75"/>
    <row r="873" s="9" customFormat="1" ht="12.75"/>
    <row r="874" s="9" customFormat="1" ht="12.75"/>
    <row r="875" s="9" customFormat="1" ht="12.75"/>
    <row r="876" s="9" customFormat="1" ht="12.75"/>
    <row r="877" s="9" customFormat="1" ht="12.75"/>
    <row r="878" s="9" customFormat="1" ht="12.75"/>
    <row r="879" s="9" customFormat="1" ht="12.75"/>
    <row r="880" s="9" customFormat="1" ht="12.75"/>
    <row r="881" s="9" customFormat="1" ht="12.75"/>
    <row r="882" s="9" customFormat="1" ht="12.75"/>
    <row r="883" s="9" customFormat="1" ht="12.75"/>
    <row r="884" s="9" customFormat="1" ht="12.75"/>
    <row r="885" s="9" customFormat="1" ht="12.75"/>
    <row r="886" s="9" customFormat="1" ht="12.75"/>
    <row r="887" s="9" customFormat="1" ht="12.75"/>
    <row r="888" s="9" customFormat="1" ht="12.75"/>
    <row r="889" s="9" customFormat="1" ht="12.75"/>
    <row r="890" s="9" customFormat="1" ht="12.75"/>
    <row r="891" s="9" customFormat="1" ht="12.75"/>
    <row r="892" s="9" customFormat="1" ht="12.75"/>
    <row r="893" s="9" customFormat="1" ht="12.75"/>
    <row r="894" s="9" customFormat="1" ht="12.75"/>
    <row r="895" s="9" customFormat="1" ht="12.75"/>
    <row r="896" s="9" customFormat="1" ht="12.75"/>
    <row r="897" s="9" customFormat="1" ht="12.75"/>
    <row r="898" s="9" customFormat="1" ht="12.75"/>
    <row r="899" s="9" customFormat="1" ht="12.75"/>
    <row r="900" s="9" customFormat="1" ht="12.75"/>
    <row r="901" s="9" customFormat="1" ht="12.75"/>
    <row r="902" s="9" customFormat="1" ht="12.75"/>
    <row r="903" s="9" customFormat="1" ht="12.75"/>
    <row r="904" s="9" customFormat="1" ht="12.75"/>
    <row r="905" s="9" customFormat="1" ht="12.75"/>
    <row r="906" s="9" customFormat="1" ht="12.75"/>
    <row r="907" s="9" customFormat="1" ht="12.75"/>
    <row r="908" s="9" customFormat="1" ht="12.75"/>
    <row r="909" s="9" customFormat="1" ht="12.75"/>
    <row r="910" s="9" customFormat="1" ht="12.75"/>
    <row r="911" s="9" customFormat="1" ht="12.75"/>
    <row r="912" s="9" customFormat="1" ht="12.75"/>
    <row r="913" s="9" customFormat="1" ht="12.75"/>
    <row r="914" s="9" customFormat="1" ht="12.75"/>
    <row r="915" s="9" customFormat="1" ht="12.75"/>
    <row r="916" s="9" customFormat="1" ht="12.75"/>
    <row r="917" s="9" customFormat="1" ht="12.75"/>
    <row r="918" s="9" customFormat="1" ht="12.75"/>
    <row r="919" s="9" customFormat="1" ht="12.75"/>
    <row r="920" s="9" customFormat="1" ht="12.75"/>
    <row r="921" s="9" customFormat="1" ht="12.75"/>
    <row r="922" s="9" customFormat="1" ht="12.75"/>
    <row r="923" s="9" customFormat="1" ht="12.75"/>
    <row r="924" s="9" customFormat="1" ht="12.75"/>
    <row r="925" s="9" customFormat="1" ht="12.75"/>
    <row r="926" s="9" customFormat="1" ht="12.75"/>
    <row r="927" s="9" customFormat="1" ht="12.75"/>
    <row r="928" s="9" customFormat="1" ht="12.75"/>
    <row r="929" s="9" customFormat="1" ht="12.75"/>
    <row r="930" s="9" customFormat="1" ht="12.75"/>
    <row r="931" s="9" customFormat="1" ht="12.75"/>
    <row r="932" s="9" customFormat="1" ht="12.75"/>
    <row r="933" s="9" customFormat="1" ht="12.75"/>
    <row r="934" s="9" customFormat="1" ht="12.75"/>
    <row r="935" s="9" customFormat="1" ht="12.75"/>
    <row r="936" s="9" customFormat="1" ht="12.75"/>
    <row r="937" s="9" customFormat="1" ht="12.75"/>
    <row r="938" s="9" customFormat="1" ht="12.75"/>
    <row r="939" s="9" customFormat="1" ht="12.75"/>
    <row r="940" s="9" customFormat="1" ht="12.75"/>
    <row r="941" s="9" customFormat="1" ht="12.75"/>
    <row r="942" s="9" customFormat="1" ht="12.75"/>
    <row r="943" s="9" customFormat="1" ht="12.75"/>
    <row r="944" s="9" customFormat="1" ht="12.75"/>
    <row r="945" s="9" customFormat="1" ht="12.75"/>
    <row r="946" s="9" customFormat="1" ht="12.75"/>
    <row r="947" s="9" customFormat="1" ht="12.75"/>
    <row r="948" s="9" customFormat="1" ht="12.75"/>
    <row r="949" s="9" customFormat="1" ht="12.75"/>
    <row r="950" s="9" customFormat="1" ht="12.75"/>
    <row r="951" s="9" customFormat="1" ht="12.75"/>
    <row r="952" s="9" customFormat="1" ht="12.75"/>
    <row r="953" s="9" customFormat="1" ht="12.75"/>
    <row r="954" s="9" customFormat="1" ht="12.75"/>
    <row r="955" s="9" customFormat="1" ht="12.75"/>
    <row r="956" s="9" customFormat="1" ht="12.75"/>
    <row r="957" s="9" customFormat="1" ht="12.75"/>
    <row r="958" s="9" customFormat="1" ht="12.75"/>
    <row r="959" s="9" customFormat="1" ht="12.75"/>
    <row r="960" s="9" customFormat="1" ht="12.75"/>
    <row r="961" s="9" customFormat="1" ht="12.75"/>
    <row r="962" s="9" customFormat="1" ht="12.75"/>
    <row r="963" s="9" customFormat="1" ht="12.75"/>
    <row r="964" s="9" customFormat="1" ht="12.75"/>
    <row r="965" s="9" customFormat="1" ht="12.75"/>
    <row r="966" s="9" customFormat="1" ht="12.75"/>
    <row r="967" s="9" customFormat="1" ht="12.75"/>
    <row r="968" s="9" customFormat="1" ht="12.75"/>
    <row r="969" s="9" customFormat="1" ht="12.75"/>
    <row r="970" s="9" customFormat="1" ht="12.75"/>
    <row r="971" s="9" customFormat="1" ht="12.75"/>
    <row r="972" s="9" customFormat="1" ht="12.75"/>
    <row r="973" s="9" customFormat="1" ht="12.75"/>
    <row r="974" s="9" customFormat="1" ht="12.75"/>
    <row r="975" s="9" customFormat="1" ht="12.75"/>
    <row r="976" s="9" customFormat="1" ht="12.75"/>
    <row r="977" s="9" customFormat="1" ht="12.75"/>
    <row r="978" s="9" customFormat="1" ht="12.75"/>
    <row r="979" s="9" customFormat="1" ht="12.75"/>
    <row r="980" s="9" customFormat="1" ht="12.75"/>
    <row r="981" s="9" customFormat="1" ht="12.75"/>
    <row r="982" s="9" customFormat="1" ht="12.75"/>
    <row r="983" s="9" customFormat="1" ht="12.75"/>
    <row r="984" s="9" customFormat="1" ht="12.75"/>
    <row r="985" s="9" customFormat="1" ht="12.75"/>
    <row r="986" s="9" customFormat="1" ht="12.75"/>
    <row r="987" s="9" customFormat="1" ht="12.75"/>
    <row r="988" s="9" customFormat="1" ht="12.75"/>
    <row r="989" s="9" customFormat="1" ht="12.75"/>
    <row r="990" s="9" customFormat="1" ht="12.75"/>
    <row r="991" s="9" customFormat="1" ht="12.75"/>
    <row r="992" s="9" customFormat="1" ht="12.75"/>
    <row r="993" s="9" customFormat="1" ht="12.75"/>
    <row r="994" s="9" customFormat="1" ht="12.75"/>
    <row r="995" s="9" customFormat="1" ht="12.75"/>
    <row r="996" s="9" customFormat="1" ht="12.75"/>
    <row r="997" s="9" customFormat="1" ht="12.75"/>
    <row r="998" s="9" customFormat="1" ht="12.75"/>
    <row r="999" s="9" customFormat="1" ht="12.75"/>
    <row r="1000" s="9" customFormat="1" ht="12.75"/>
    <row r="1001" s="9" customFormat="1" ht="12.75"/>
    <row r="1002" s="9" customFormat="1" ht="12.75"/>
    <row r="1003" s="9" customFormat="1" ht="12.75"/>
    <row r="1004" s="9" customFormat="1" ht="12.75"/>
    <row r="1005" s="9" customFormat="1" ht="12.75"/>
    <row r="1006" s="9" customFormat="1" ht="12.75"/>
    <row r="1007" s="9" customFormat="1" ht="12.75"/>
    <row r="1008" s="9" customFormat="1" ht="12.75"/>
    <row r="1009" s="9" customFormat="1" ht="12.75"/>
    <row r="1010" s="9" customFormat="1" ht="12.75"/>
    <row r="1011" s="9" customFormat="1" ht="12.75"/>
    <row r="1012" s="9" customFormat="1" ht="12.75"/>
    <row r="1013" s="9" customFormat="1" ht="12.75"/>
    <row r="1014" s="9" customFormat="1" ht="12.75"/>
    <row r="1015" s="9" customFormat="1" ht="12.75"/>
    <row r="1016" s="9" customFormat="1" ht="12.75"/>
    <row r="1017" s="9" customFormat="1" ht="12.75"/>
    <row r="1018" s="9" customFormat="1" ht="12.75"/>
    <row r="1019" s="9" customFormat="1" ht="12.75"/>
    <row r="1020" s="9" customFormat="1" ht="12.75"/>
    <row r="1021" s="9" customFormat="1" ht="12.75"/>
    <row r="1022" s="9" customFormat="1" ht="12.75"/>
    <row r="1023" s="9" customFormat="1" ht="12.75"/>
    <row r="1024" s="9" customFormat="1" ht="12.75"/>
    <row r="1025" s="9" customFormat="1" ht="12.75"/>
    <row r="1026" s="9" customFormat="1" ht="12.75"/>
    <row r="1027" s="9" customFormat="1" ht="12.75"/>
    <row r="1028" s="9" customFormat="1" ht="12.75"/>
    <row r="1029" s="9" customFormat="1" ht="12.75"/>
    <row r="1030" s="9" customFormat="1" ht="12.75"/>
    <row r="1031" s="9" customFormat="1" ht="12.75"/>
    <row r="1032" s="9" customFormat="1" ht="12.75"/>
    <row r="1033" s="9" customFormat="1" ht="12.75"/>
    <row r="1034" s="9" customFormat="1" ht="12.75"/>
    <row r="1035" s="9" customFormat="1" ht="12.75"/>
    <row r="1036" s="9" customFormat="1" ht="12.75"/>
    <row r="1037" s="9" customFormat="1" ht="12.75"/>
    <row r="1038" s="9" customFormat="1" ht="12.75"/>
    <row r="1039" s="9" customFormat="1" ht="12.75"/>
    <row r="1040" s="9" customFormat="1" ht="12.75"/>
    <row r="1041" s="9" customFormat="1" ht="12.75"/>
    <row r="1042" s="9" customFormat="1" ht="12.75"/>
    <row r="1043" s="9" customFormat="1" ht="12.75"/>
    <row r="1044" s="9" customFormat="1" ht="12.75"/>
    <row r="1045" s="9" customFormat="1" ht="12.75"/>
    <row r="1046" s="9" customFormat="1" ht="12.75"/>
    <row r="1047" s="9" customFormat="1" ht="12.75"/>
    <row r="1048" s="9" customFormat="1" ht="12.75"/>
    <row r="1049" s="9" customFormat="1" ht="12.75"/>
    <row r="1050" s="9" customFormat="1" ht="12.75"/>
    <row r="1051" s="9" customFormat="1" ht="12.75"/>
    <row r="1052" s="9" customFormat="1" ht="12.75"/>
    <row r="1053" s="9" customFormat="1" ht="12.75"/>
    <row r="1054" s="9" customFormat="1" ht="12.75"/>
    <row r="1055" s="9" customFormat="1" ht="12.75"/>
    <row r="1056" s="9" customFormat="1" ht="12.75"/>
    <row r="1057" s="9" customFormat="1" ht="12.75"/>
    <row r="1058" s="9" customFormat="1" ht="12.75"/>
    <row r="1059" s="9" customFormat="1" ht="12.75"/>
    <row r="1060" s="9" customFormat="1" ht="12.75"/>
    <row r="1061" s="9" customFormat="1" ht="12.75"/>
    <row r="1062" s="9" customFormat="1" ht="12.75"/>
    <row r="1063" s="9" customFormat="1" ht="12.75"/>
    <row r="1064" s="9" customFormat="1" ht="12.75"/>
    <row r="1065" s="9" customFormat="1" ht="12.75"/>
    <row r="1066" s="9" customFormat="1" ht="12.75"/>
    <row r="1067" s="9" customFormat="1" ht="12.75"/>
    <row r="1068" s="9" customFormat="1" ht="12.75"/>
    <row r="1069" s="9" customFormat="1" ht="12.75"/>
    <row r="1070" s="9" customFormat="1" ht="12.75"/>
    <row r="1071" s="9" customFormat="1" ht="12.75"/>
    <row r="1072" s="9" customFormat="1" ht="12.75"/>
    <row r="1073" s="9" customFormat="1" ht="12.75"/>
    <row r="1074" s="9" customFormat="1" ht="12.75"/>
    <row r="1075" s="9" customFormat="1" ht="12.75"/>
    <row r="1076" s="9" customFormat="1" ht="12.75"/>
    <row r="1077" s="9" customFormat="1" ht="12.75"/>
    <row r="1078" s="9" customFormat="1" ht="12.75"/>
    <row r="1079" s="9" customFormat="1" ht="12.75"/>
    <row r="1080" s="9" customFormat="1" ht="12.75"/>
    <row r="1081" s="9" customFormat="1" ht="12.75"/>
    <row r="1082" s="9" customFormat="1" ht="12.75"/>
    <row r="1083" s="9" customFormat="1" ht="12.75"/>
    <row r="1084" s="9" customFormat="1" ht="12.75"/>
    <row r="1085" s="9" customFormat="1" ht="12.75"/>
    <row r="1086" s="9" customFormat="1" ht="12.75"/>
    <row r="1087" s="9" customFormat="1" ht="12.75"/>
    <row r="1088" s="9" customFormat="1" ht="12.75"/>
    <row r="1089" s="9" customFormat="1" ht="12.75"/>
    <row r="1090" s="9" customFormat="1" ht="12.75"/>
    <row r="1091" s="9" customFormat="1" ht="12.75"/>
    <row r="1092" s="9" customFormat="1" ht="12.75"/>
    <row r="1093" s="9" customFormat="1" ht="12.75"/>
    <row r="1094" s="9" customFormat="1" ht="12.75"/>
    <row r="1095" s="9" customFormat="1" ht="12.75"/>
    <row r="1096" s="9" customFormat="1" ht="12.75"/>
    <row r="1097" s="9" customFormat="1" ht="12.75"/>
    <row r="1098" s="9" customFormat="1" ht="12.75"/>
    <row r="1099" s="9" customFormat="1" ht="12.75"/>
    <row r="1100" s="9" customFormat="1" ht="12.75"/>
    <row r="1101" s="9" customFormat="1" ht="12.75"/>
    <row r="1102" s="9" customFormat="1" ht="12.75"/>
    <row r="1103" s="9" customFormat="1" ht="12.75"/>
    <row r="1104" s="9" customFormat="1" ht="12.75"/>
    <row r="1105" s="9" customFormat="1" ht="12.75"/>
    <row r="1106" s="9" customFormat="1" ht="12.75"/>
    <row r="1107" s="9" customFormat="1" ht="12.75"/>
    <row r="1108" s="9" customFormat="1" ht="12.75"/>
    <row r="1109" s="9" customFormat="1" ht="12.75"/>
    <row r="1110" s="9" customFormat="1" ht="12.75"/>
    <row r="1111" s="9" customFormat="1" ht="12.75"/>
    <row r="1112" s="9" customFormat="1" ht="12.75"/>
    <row r="1113" s="9" customFormat="1" ht="12.75"/>
    <row r="1114" s="9" customFormat="1" ht="12.75"/>
    <row r="1115" s="9" customFormat="1" ht="12.75"/>
    <row r="1116" s="9" customFormat="1" ht="12.75"/>
    <row r="1117" s="9" customFormat="1" ht="12.75"/>
    <row r="1118" s="9" customFormat="1" ht="12.75"/>
    <row r="1119" s="9" customFormat="1" ht="12.75"/>
    <row r="1120" s="9" customFormat="1" ht="12.75"/>
    <row r="1121" s="9" customFormat="1" ht="12.75"/>
    <row r="1122" s="9" customFormat="1" ht="12.75"/>
    <row r="1123" s="9" customFormat="1" ht="12.75"/>
    <row r="1124" s="9" customFormat="1" ht="12.75"/>
    <row r="1125" s="9" customFormat="1" ht="12.75"/>
    <row r="1126" s="9" customFormat="1" ht="12.75"/>
    <row r="1127" s="9" customFormat="1" ht="12.75"/>
    <row r="1128" s="9" customFormat="1" ht="12.75"/>
    <row r="1129" s="9" customFormat="1" ht="12.75"/>
    <row r="1130" s="9" customFormat="1" ht="12.75"/>
    <row r="1131" s="9" customFormat="1" ht="12.75"/>
    <row r="1132" s="9" customFormat="1" ht="12.75"/>
    <row r="1133" s="9" customFormat="1" ht="12.75"/>
    <row r="1134" s="9" customFormat="1" ht="12.75"/>
    <row r="1135" s="9" customFormat="1" ht="12.75"/>
    <row r="1136" s="9" customFormat="1" ht="12.75"/>
    <row r="1137" s="9" customFormat="1" ht="12.75"/>
    <row r="1138" s="9" customFormat="1" ht="12.75"/>
    <row r="1139" s="9" customFormat="1" ht="12.75"/>
    <row r="1140" s="9" customFormat="1" ht="12.75"/>
    <row r="1141" s="9" customFormat="1" ht="12.75"/>
    <row r="1142" s="9" customFormat="1" ht="12.75"/>
    <row r="1143" s="9" customFormat="1" ht="12.75"/>
    <row r="1144" s="9" customFormat="1" ht="12.75"/>
    <row r="1145" s="9" customFormat="1" ht="12.75"/>
    <row r="1146" s="9" customFormat="1" ht="12.75"/>
    <row r="1147" s="9" customFormat="1" ht="12.75"/>
    <row r="1148" s="9" customFormat="1" ht="12.75"/>
    <row r="1149" s="9" customFormat="1" ht="12.75"/>
    <row r="1150" s="9" customFormat="1" ht="12.75"/>
    <row r="1151" s="9" customFormat="1" ht="12.75"/>
    <row r="1152" s="9" customFormat="1" ht="12.75"/>
    <row r="1153" s="9" customFormat="1" ht="12.75"/>
    <row r="1154" s="9" customFormat="1" ht="12.75"/>
    <row r="1155" s="9" customFormat="1" ht="12.75"/>
    <row r="1156" s="9" customFormat="1" ht="12.75"/>
    <row r="1157" s="9" customFormat="1" ht="12.75"/>
    <row r="1158" s="9" customFormat="1" ht="12.75"/>
    <row r="1159" s="9" customFormat="1" ht="12.75"/>
    <row r="1160" s="9" customFormat="1" ht="12.75"/>
    <row r="1161" s="9" customFormat="1" ht="12.75"/>
    <row r="1162" s="9" customFormat="1" ht="12.75"/>
    <row r="1163" s="9" customFormat="1" ht="12.75"/>
    <row r="1164" s="9" customFormat="1" ht="12.75"/>
    <row r="1165" s="9" customFormat="1" ht="12.75"/>
    <row r="1166" s="9" customFormat="1" ht="12.75"/>
    <row r="1167" s="9" customFormat="1" ht="12.75"/>
    <row r="1168" s="9" customFormat="1" ht="12.75"/>
    <row r="1169" s="9" customFormat="1" ht="12.75"/>
    <row r="1170" s="9" customFormat="1" ht="12.75"/>
    <row r="1171" s="9" customFormat="1" ht="12.75"/>
    <row r="1172" s="9" customFormat="1" ht="12.75"/>
    <row r="1173" s="9" customFormat="1" ht="12.75"/>
    <row r="1174" s="9" customFormat="1" ht="12.75"/>
    <row r="1175" s="9" customFormat="1" ht="12.75"/>
    <row r="1176" s="9" customFormat="1" ht="12.75"/>
    <row r="1177" s="9" customFormat="1" ht="12.75"/>
    <row r="1178" s="9" customFormat="1" ht="12.75"/>
    <row r="1179" s="9" customFormat="1" ht="12.75"/>
    <row r="1180" s="9" customFormat="1" ht="12.75"/>
    <row r="1181" s="9" customFormat="1" ht="12.75"/>
    <row r="1182" s="9" customFormat="1" ht="12.75"/>
    <row r="1183" s="9" customFormat="1" ht="12.75"/>
    <row r="1184" s="9" customFormat="1" ht="12.75"/>
    <row r="1185" s="9" customFormat="1" ht="12.75"/>
    <row r="1186" s="9" customFormat="1" ht="12.75"/>
    <row r="1187" s="9" customFormat="1" ht="12.75"/>
    <row r="1188" s="9" customFormat="1" ht="12.75"/>
    <row r="1189" s="9" customFormat="1" ht="12.75"/>
    <row r="1190" s="9" customFormat="1" ht="12.75"/>
    <row r="1191" s="9" customFormat="1" ht="12.75"/>
    <row r="1192" s="9" customFormat="1" ht="12.75"/>
    <row r="1193" s="9" customFormat="1" ht="12.75"/>
    <row r="1194" s="9" customFormat="1" ht="12.75"/>
    <row r="1195" s="9" customFormat="1" ht="12.75"/>
    <row r="1196" s="9" customFormat="1" ht="12.75"/>
    <row r="1197" s="9" customFormat="1" ht="12.75"/>
    <row r="1198" s="9" customFormat="1" ht="12.75"/>
    <row r="1199" s="9" customFormat="1" ht="12.75"/>
    <row r="1200" s="9" customFormat="1" ht="12.75"/>
    <row r="1201" s="9" customFormat="1" ht="12.75"/>
    <row r="1202" s="9" customFormat="1" ht="12.75"/>
    <row r="1203" s="9" customFormat="1" ht="12.75"/>
    <row r="1204" s="9" customFormat="1" ht="12.75"/>
    <row r="1205" s="9" customFormat="1" ht="12.75"/>
    <row r="1206" s="9" customFormat="1" ht="12.75"/>
    <row r="1207" s="9" customFormat="1" ht="12.75"/>
    <row r="1208" s="9" customFormat="1" ht="12.75"/>
    <row r="1209" s="9" customFormat="1" ht="12.75"/>
    <row r="1210" s="9" customFormat="1" ht="12.75"/>
    <row r="1211" s="9" customFormat="1" ht="12.75"/>
    <row r="1212" s="9" customFormat="1" ht="12.75"/>
    <row r="1213" s="9" customFormat="1" ht="12.75"/>
    <row r="1214" s="9" customFormat="1" ht="12.75"/>
    <row r="1215" s="9" customFormat="1" ht="12.75"/>
    <row r="1216" s="9" customFormat="1" ht="12.75"/>
    <row r="1217" s="9" customFormat="1" ht="12.75"/>
    <row r="1218" s="9" customFormat="1" ht="12.75"/>
    <row r="1219" s="9" customFormat="1" ht="12.75"/>
    <row r="1220" s="9" customFormat="1" ht="12.75"/>
    <row r="1221" s="9" customFormat="1" ht="12.75"/>
    <row r="1222" s="9" customFormat="1" ht="12.75"/>
    <row r="1223" s="9" customFormat="1" ht="12.75"/>
    <row r="1224" s="9" customFormat="1" ht="12.75"/>
    <row r="1225" s="9" customFormat="1" ht="12.75"/>
    <row r="1226" s="9" customFormat="1" ht="12.75"/>
    <row r="1227" s="9" customFormat="1" ht="12.75"/>
    <row r="1228" s="9" customFormat="1" ht="12.75"/>
    <row r="1229" s="9" customFormat="1" ht="12.75"/>
    <row r="1230" s="9" customFormat="1" ht="12.75"/>
    <row r="1231" s="9" customFormat="1" ht="12.75"/>
    <row r="1232" s="9" customFormat="1" ht="12.75"/>
    <row r="1233" s="9" customFormat="1" ht="12.75"/>
    <row r="1234" s="9" customFormat="1" ht="12.75"/>
    <row r="1235" s="9" customFormat="1" ht="12.75"/>
    <row r="1236" s="9" customFormat="1" ht="12.75"/>
    <row r="1237" s="9" customFormat="1" ht="12.75"/>
    <row r="1238" s="9" customFormat="1" ht="12.75"/>
    <row r="1239" s="9" customFormat="1" ht="12.75"/>
    <row r="1240" s="9" customFormat="1" ht="12.75"/>
    <row r="1241" s="9" customFormat="1" ht="12.75"/>
    <row r="1242" s="9" customFormat="1" ht="12.75"/>
    <row r="1243" s="9" customFormat="1" ht="12.75"/>
    <row r="1244" s="9" customFormat="1" ht="12.75"/>
    <row r="1245" s="9" customFormat="1" ht="12.75"/>
    <row r="1246" s="9" customFormat="1" ht="12.75"/>
    <row r="1247" s="9" customFormat="1" ht="12.75"/>
    <row r="1248" s="9" customFormat="1" ht="12.75"/>
    <row r="1249" s="9" customFormat="1" ht="12.75"/>
    <row r="1250" s="9" customFormat="1" ht="12.75"/>
    <row r="1251" s="9" customFormat="1" ht="12.75"/>
    <row r="1252" s="9" customFormat="1" ht="12.75"/>
    <row r="1253" s="9" customFormat="1" ht="12.75"/>
    <row r="1254" s="9" customFormat="1" ht="12.75"/>
    <row r="1255" s="9" customFormat="1" ht="12.75"/>
    <row r="1256" s="9" customFormat="1" ht="12.75"/>
    <row r="1257" s="9" customFormat="1" ht="12.75"/>
    <row r="1258" s="9" customFormat="1" ht="12.75"/>
    <row r="1259" s="9" customFormat="1" ht="12.75"/>
    <row r="1260" s="9" customFormat="1" ht="12.75"/>
    <row r="1261" s="9" customFormat="1" ht="12.75"/>
    <row r="1262" s="9" customFormat="1" ht="12.75"/>
    <row r="1263" s="9" customFormat="1" ht="12.75"/>
    <row r="1264" s="9" customFormat="1" ht="12.75"/>
    <row r="1265" s="9" customFormat="1" ht="12.75"/>
    <row r="1266" s="9" customFormat="1" ht="12.75"/>
    <row r="1267" s="9" customFormat="1" ht="12.75"/>
    <row r="1268" s="9" customFormat="1" ht="12.75"/>
    <row r="1269" s="9" customFormat="1" ht="12.75"/>
    <row r="1270" s="9" customFormat="1" ht="12.75"/>
    <row r="1271" s="9" customFormat="1" ht="12.75"/>
    <row r="1272" s="9" customFormat="1" ht="12.75"/>
    <row r="1273" s="9" customFormat="1" ht="12.75"/>
    <row r="1274" s="9" customFormat="1" ht="12.75"/>
    <row r="1275" s="9" customFormat="1" ht="12.75"/>
    <row r="1276" s="9" customFormat="1" ht="12.75"/>
    <row r="1277" s="9" customFormat="1" ht="12.75"/>
    <row r="1278" s="9" customFormat="1" ht="12.75"/>
    <row r="1279" s="9" customFormat="1" ht="12.75"/>
    <row r="1280" s="9" customFormat="1" ht="12.75"/>
    <row r="1281" s="9" customFormat="1" ht="12.75"/>
    <row r="1282" s="9" customFormat="1" ht="12.75"/>
    <row r="1283" s="9" customFormat="1" ht="12.75"/>
    <row r="1284" s="9" customFormat="1" ht="12.75"/>
    <row r="1285" s="9" customFormat="1" ht="12.75"/>
    <row r="1286" s="9" customFormat="1" ht="12.75"/>
    <row r="1287" s="9" customFormat="1" ht="12.75"/>
    <row r="1288" s="9" customFormat="1" ht="12.75"/>
    <row r="1289" s="9" customFormat="1" ht="12.75"/>
    <row r="1290" s="9" customFormat="1" ht="12.75"/>
    <row r="1291" s="9" customFormat="1" ht="12.75"/>
    <row r="1292" s="9" customFormat="1" ht="12.75"/>
    <row r="1293" s="9" customFormat="1" ht="12.75"/>
    <row r="1294" s="9" customFormat="1" ht="12.75"/>
    <row r="1295" s="9" customFormat="1" ht="12.75"/>
    <row r="1296" s="9" customFormat="1" ht="12.75"/>
    <row r="1297" s="9" customFormat="1" ht="12.75"/>
    <row r="1298" s="9" customFormat="1" ht="12.75"/>
    <row r="1299" s="9" customFormat="1" ht="12.75"/>
    <row r="1300" s="9" customFormat="1" ht="12.75"/>
    <row r="1301" s="9" customFormat="1" ht="12.75"/>
    <row r="1302" s="9" customFormat="1" ht="12.75"/>
    <row r="1303" s="9" customFormat="1" ht="12.75"/>
    <row r="1304" s="9" customFormat="1" ht="12.75"/>
    <row r="1305" s="9" customFormat="1" ht="12.75"/>
    <row r="1306" s="9" customFormat="1" ht="12.75"/>
    <row r="1307" s="9" customFormat="1" ht="12.75"/>
    <row r="1308" s="9" customFormat="1" ht="12.75"/>
    <row r="1309" s="9" customFormat="1" ht="12.75"/>
    <row r="1310" s="9" customFormat="1" ht="12.75"/>
    <row r="1311" s="9" customFormat="1" ht="12.75"/>
    <row r="1312" s="9" customFormat="1" ht="12.75"/>
    <row r="1313" s="9" customFormat="1" ht="12.75"/>
    <row r="1314" s="9" customFormat="1" ht="12.75"/>
    <row r="1315" s="9" customFormat="1" ht="12.75"/>
    <row r="1316" s="9" customFormat="1" ht="12.75"/>
    <row r="1317" s="9" customFormat="1" ht="12.75"/>
    <row r="1318" s="9" customFormat="1" ht="12.75"/>
    <row r="1319" s="9" customFormat="1" ht="12.75"/>
    <row r="1320" s="9" customFormat="1" ht="12.75"/>
    <row r="1321" s="9" customFormat="1" ht="12.75"/>
    <row r="1322" s="9" customFormat="1" ht="12.75"/>
    <row r="1323" s="9" customFormat="1" ht="12.75"/>
    <row r="1324" s="9" customFormat="1" ht="12.75"/>
    <row r="1325" s="9" customFormat="1" ht="12.75"/>
    <row r="1326" s="9" customFormat="1" ht="12.75"/>
    <row r="1327" s="9" customFormat="1" ht="12.75"/>
    <row r="1328" s="9" customFormat="1" ht="12.75"/>
    <row r="1329" s="9" customFormat="1" ht="12.75"/>
    <row r="1330" s="9" customFormat="1" ht="12.75"/>
    <row r="1331" s="9" customFormat="1" ht="12.75"/>
    <row r="1332" s="9" customFormat="1" ht="12.75"/>
    <row r="1333" s="9" customFormat="1" ht="12.75"/>
    <row r="1334" s="9" customFormat="1" ht="12.75"/>
    <row r="1335" s="9" customFormat="1" ht="12.75"/>
    <row r="1336" s="9" customFormat="1" ht="12.75"/>
    <row r="1337" s="9" customFormat="1" ht="12.75"/>
    <row r="1338" s="9" customFormat="1" ht="12.75"/>
    <row r="1339" s="9" customFormat="1" ht="12.75"/>
    <row r="1340" s="9" customFormat="1" ht="12.75"/>
    <row r="1341" s="9" customFormat="1" ht="12.75"/>
    <row r="1342" s="9" customFormat="1" ht="12.75"/>
    <row r="1343" s="9" customFormat="1" ht="12.75"/>
    <row r="1344" s="9" customFormat="1" ht="12.75"/>
    <row r="1345" s="9" customFormat="1" ht="12.75"/>
    <row r="1346" s="9" customFormat="1" ht="12.75"/>
    <row r="1347" s="9" customFormat="1" ht="12.75"/>
    <row r="1348" s="9" customFormat="1" ht="12.75"/>
    <row r="1349" s="9" customFormat="1" ht="12.75"/>
    <row r="1350" s="9" customFormat="1" ht="12.75"/>
    <row r="1351" s="9" customFormat="1" ht="12.75"/>
    <row r="1352" s="9" customFormat="1" ht="12.75"/>
    <row r="1353" s="9" customFormat="1" ht="12.75"/>
    <row r="1354" s="9" customFormat="1" ht="12.75"/>
    <row r="1355" s="9" customFormat="1" ht="12.75"/>
    <row r="1356" s="9" customFormat="1" ht="12.75"/>
    <row r="1357" s="9" customFormat="1" ht="12.75"/>
    <row r="1358" s="9" customFormat="1" ht="12.75"/>
    <row r="1359" s="9" customFormat="1" ht="12.75"/>
    <row r="1360" s="9" customFormat="1" ht="12.75"/>
    <row r="1361" s="9" customFormat="1" ht="12.75"/>
    <row r="1362" s="9" customFormat="1" ht="12.75"/>
    <row r="1363" s="9" customFormat="1" ht="12.75"/>
    <row r="1364" s="9" customFormat="1" ht="12.75"/>
    <row r="1365" s="9" customFormat="1" ht="12.75"/>
    <row r="1366" s="9" customFormat="1" ht="12.75"/>
    <row r="1367" s="9" customFormat="1" ht="12.75"/>
    <row r="1368" s="9" customFormat="1" ht="12.75"/>
    <row r="1369" s="9" customFormat="1" ht="12.75"/>
    <row r="1370" s="9" customFormat="1" ht="12.75"/>
    <row r="1371" s="9" customFormat="1" ht="12.75"/>
    <row r="1372" s="9" customFormat="1" ht="12.75"/>
    <row r="1373" s="9" customFormat="1" ht="12.75"/>
    <row r="1374" s="9" customFormat="1" ht="12.75"/>
    <row r="1375" s="9" customFormat="1" ht="12.75"/>
    <row r="1376" s="9" customFormat="1" ht="12.75"/>
    <row r="1377" s="9" customFormat="1" ht="12.75"/>
    <row r="1378" s="9" customFormat="1" ht="12.75"/>
    <row r="1379" s="9" customFormat="1" ht="12.75"/>
    <row r="1380" s="9" customFormat="1" ht="12.75"/>
    <row r="1381" s="9" customFormat="1" ht="12.75"/>
    <row r="1382" s="9" customFormat="1" ht="12.75"/>
    <row r="1383" s="9" customFormat="1" ht="12.75"/>
    <row r="1384" s="9" customFormat="1" ht="12.75"/>
    <row r="1385" s="9" customFormat="1" ht="12.75"/>
    <row r="1386" s="9" customFormat="1" ht="12.75"/>
    <row r="1387" s="9" customFormat="1" ht="12.75"/>
    <row r="1388" s="9" customFormat="1" ht="12.75"/>
    <row r="1389" s="9" customFormat="1" ht="12.75"/>
    <row r="1390" s="9" customFormat="1" ht="12.75"/>
    <row r="1391" s="9" customFormat="1" ht="12.75"/>
    <row r="1392" s="9" customFormat="1" ht="12.75"/>
    <row r="1393" s="9" customFormat="1" ht="12.75"/>
    <row r="1394" s="9" customFormat="1" ht="12.75"/>
    <row r="1395" s="9" customFormat="1" ht="12.75"/>
    <row r="1396" s="9" customFormat="1" ht="12.75"/>
    <row r="1397" s="9" customFormat="1" ht="12.75"/>
    <row r="1398" s="9" customFormat="1" ht="12.75"/>
    <row r="1399" s="9" customFormat="1" ht="12.75"/>
    <row r="1400" s="9" customFormat="1" ht="12.75"/>
    <row r="1401" s="9" customFormat="1" ht="12.75"/>
    <row r="1402" s="9" customFormat="1" ht="12.75"/>
    <row r="1403" s="9" customFormat="1" ht="12.75"/>
    <row r="1404" s="9" customFormat="1" ht="12.75"/>
    <row r="1405" s="9" customFormat="1" ht="12.75"/>
    <row r="1406" s="9" customFormat="1" ht="12.75"/>
    <row r="1407" s="9" customFormat="1" ht="12.75"/>
    <row r="1408" s="9" customFormat="1" ht="12.75"/>
    <row r="1409" s="9" customFormat="1" ht="12.75"/>
    <row r="1410" s="9" customFormat="1" ht="12.75"/>
    <row r="1411" s="9" customFormat="1" ht="12.75"/>
    <row r="1412" s="9" customFormat="1" ht="12.75"/>
    <row r="1413" s="9" customFormat="1" ht="12.75"/>
    <row r="1414" s="9" customFormat="1" ht="12.75"/>
    <row r="1415" s="9" customFormat="1" ht="12.75"/>
    <row r="1416" s="9" customFormat="1" ht="12.75"/>
    <row r="1417" s="9" customFormat="1" ht="12.75"/>
    <row r="1418" s="9" customFormat="1" ht="12.75"/>
    <row r="1419" s="9" customFormat="1" ht="12.75"/>
    <row r="1420" s="9" customFormat="1" ht="12.75"/>
    <row r="1421" s="9" customFormat="1" ht="12.75"/>
    <row r="1422" s="9" customFormat="1" ht="12.75"/>
    <row r="1423" s="9" customFormat="1" ht="12.75"/>
    <row r="1424" s="9" customFormat="1" ht="12.75"/>
    <row r="1425" s="9" customFormat="1" ht="12.75"/>
    <row r="1426" s="9" customFormat="1" ht="12.75"/>
    <row r="1427" s="9" customFormat="1" ht="12.75"/>
    <row r="1428" s="9" customFormat="1" ht="12.75"/>
    <row r="1429" s="9" customFormat="1" ht="12.75"/>
    <row r="1430" s="9" customFormat="1" ht="12.75"/>
    <row r="1431" s="9" customFormat="1" ht="12.75"/>
    <row r="1432" s="9" customFormat="1" ht="12.75"/>
    <row r="1433" s="9" customFormat="1" ht="12.75"/>
    <row r="1434" s="9" customFormat="1" ht="12.75"/>
    <row r="1435" s="9" customFormat="1" ht="12.75"/>
    <row r="1436" s="9" customFormat="1" ht="12.75"/>
    <row r="1437" s="9" customFormat="1" ht="12.75"/>
    <row r="1438" s="9" customFormat="1" ht="12.75"/>
    <row r="1439" s="9" customFormat="1" ht="12.75"/>
    <row r="1440" s="9" customFormat="1" ht="12.75"/>
    <row r="1441" s="9" customFormat="1" ht="12.75"/>
    <row r="1442" s="9" customFormat="1" ht="12.75"/>
    <row r="1443" s="9" customFormat="1" ht="12.75"/>
    <row r="1444" s="9" customFormat="1" ht="12.75"/>
    <row r="1445" s="9" customFormat="1" ht="12.75"/>
    <row r="1446" s="9" customFormat="1" ht="12.75"/>
    <row r="1447" s="9" customFormat="1" ht="12.75"/>
    <row r="1448" s="9" customFormat="1" ht="12.75"/>
    <row r="1449" s="9" customFormat="1" ht="12.75"/>
    <row r="1450" s="9" customFormat="1" ht="12.75"/>
    <row r="1451" s="9" customFormat="1" ht="12.75"/>
    <row r="1452" s="9" customFormat="1" ht="12.75"/>
    <row r="1453" s="9" customFormat="1" ht="12.75"/>
    <row r="1454" s="9" customFormat="1" ht="12.75"/>
    <row r="1455" s="9" customFormat="1" ht="12.75"/>
    <row r="1456" s="9" customFormat="1" ht="12.75"/>
    <row r="1457" s="9" customFormat="1" ht="12.75"/>
    <row r="1458" s="9" customFormat="1" ht="12.75"/>
    <row r="1459" s="9" customFormat="1" ht="12.75"/>
    <row r="1460" s="9" customFormat="1" ht="12.75"/>
    <row r="1461" s="9" customFormat="1" ht="12.75"/>
    <row r="1462" s="9" customFormat="1" ht="12.75"/>
    <row r="1463" s="9" customFormat="1" ht="12.75"/>
    <row r="1464" s="9" customFormat="1" ht="12.75"/>
    <row r="1465" s="9" customFormat="1" ht="12.75"/>
    <row r="1466" s="9" customFormat="1" ht="12.75"/>
    <row r="1467" s="9" customFormat="1" ht="12.75"/>
    <row r="1468" s="9" customFormat="1" ht="12.75"/>
    <row r="1469" s="9" customFormat="1" ht="12.75"/>
    <row r="1470" s="9" customFormat="1" ht="12.75"/>
    <row r="1471" s="9" customFormat="1" ht="12.75"/>
    <row r="1472" s="9" customFormat="1" ht="12.75"/>
    <row r="1473" s="9" customFormat="1" ht="12.75"/>
    <row r="1474" s="9" customFormat="1" ht="12.75"/>
    <row r="1475" s="9" customFormat="1" ht="12.75"/>
    <row r="1476" s="9" customFormat="1" ht="12.75"/>
    <row r="1477" s="9" customFormat="1" ht="12.75"/>
    <row r="1478" s="9" customFormat="1" ht="12.75"/>
    <row r="1479" s="9" customFormat="1" ht="12.75"/>
    <row r="1480" s="9" customFormat="1" ht="12.75"/>
    <row r="1481" s="9" customFormat="1" ht="12.75"/>
    <row r="1482" s="9" customFormat="1" ht="12.75"/>
    <row r="1483" s="9" customFormat="1" ht="12.75"/>
    <row r="1484" s="9" customFormat="1" ht="12.75"/>
    <row r="1485" s="9" customFormat="1" ht="12.75"/>
    <row r="1486" s="9" customFormat="1" ht="12.75"/>
    <row r="1487" s="9" customFormat="1" ht="12.75"/>
    <row r="1488" s="9" customFormat="1" ht="12.75"/>
    <row r="1489" s="9" customFormat="1" ht="12.75"/>
    <row r="1490" s="9" customFormat="1" ht="12.75"/>
    <row r="1491" s="9" customFormat="1" ht="12.75"/>
    <row r="1492" s="9" customFormat="1" ht="12.75"/>
    <row r="1493" s="9" customFormat="1" ht="12.75"/>
    <row r="1494" s="9" customFormat="1" ht="12.75"/>
    <row r="1495" s="9" customFormat="1" ht="12.75"/>
    <row r="1496" s="9" customFormat="1" ht="12.75"/>
    <row r="1497" s="9" customFormat="1" ht="12.75"/>
    <row r="1498" s="9" customFormat="1" ht="12.75"/>
    <row r="1499" s="9" customFormat="1" ht="12.75"/>
    <row r="1500" s="9" customFormat="1" ht="12.75"/>
    <row r="1501" s="9" customFormat="1" ht="12.75"/>
    <row r="1502" s="9" customFormat="1" ht="12.75"/>
    <row r="1503" s="9" customFormat="1" ht="12.75"/>
    <row r="1504" s="9" customFormat="1" ht="12.75"/>
    <row r="1505" s="9" customFormat="1" ht="12.75"/>
    <row r="1506" s="9" customFormat="1" ht="12.75"/>
    <row r="1507" s="9" customFormat="1" ht="12.75"/>
    <row r="1508" s="9" customFormat="1" ht="12.75"/>
    <row r="1509" s="9" customFormat="1" ht="12.75"/>
    <row r="1510" s="9" customFormat="1" ht="12.75"/>
    <row r="1511" s="9" customFormat="1" ht="12.75"/>
    <row r="1512" s="9" customFormat="1" ht="12.75"/>
    <row r="1513" s="9" customFormat="1" ht="12.75"/>
    <row r="1514" s="9" customFormat="1" ht="12.75"/>
    <row r="1515" s="9" customFormat="1" ht="12.75"/>
    <row r="1516" s="9" customFormat="1" ht="12.75"/>
    <row r="1517" s="9" customFormat="1" ht="12.75"/>
    <row r="1518" s="9" customFormat="1" ht="12.75"/>
    <row r="1519" s="9" customFormat="1" ht="12.75"/>
    <row r="1520" s="9" customFormat="1" ht="12.75"/>
    <row r="1521" s="9" customFormat="1" ht="12.75"/>
    <row r="1522" s="9" customFormat="1" ht="12.75"/>
    <row r="1523" s="9" customFormat="1" ht="12.75"/>
    <row r="1524" s="9" customFormat="1" ht="12.75"/>
    <row r="1525" s="9" customFormat="1" ht="12.75"/>
    <row r="1526" s="9" customFormat="1" ht="12.75"/>
    <row r="1527" s="9" customFormat="1" ht="12.75"/>
    <row r="1528" s="9" customFormat="1" ht="12.75"/>
    <row r="1529" s="9" customFormat="1" ht="12.75"/>
    <row r="1530" s="9" customFormat="1" ht="12.75"/>
    <row r="1531" s="9" customFormat="1" ht="12.75"/>
    <row r="1532" s="9" customFormat="1" ht="12.75"/>
    <row r="1533" s="9" customFormat="1" ht="12.75"/>
    <row r="1534" s="9" customFormat="1" ht="12.75"/>
    <row r="1535" s="9" customFormat="1" ht="12.75"/>
    <row r="1536" s="9" customFormat="1" ht="12.75"/>
    <row r="1537" s="9" customFormat="1" ht="12.75"/>
    <row r="1538" s="9" customFormat="1" ht="12.75"/>
    <row r="1539" s="9" customFormat="1" ht="12.75"/>
    <row r="1540" s="9" customFormat="1" ht="12.75"/>
    <row r="1541" s="9" customFormat="1" ht="12.75"/>
    <row r="1542" s="9" customFormat="1" ht="12.75"/>
    <row r="1543" s="9" customFormat="1" ht="12.75"/>
    <row r="1544" s="9" customFormat="1" ht="12.75"/>
    <row r="1545" s="9" customFormat="1" ht="12.75"/>
    <row r="1546" s="9" customFormat="1" ht="12.75"/>
    <row r="1547" s="9" customFormat="1" ht="12.75"/>
    <row r="1548" s="9" customFormat="1" ht="12.75"/>
    <row r="1549" s="9" customFormat="1" ht="12.75"/>
    <row r="1550" s="9" customFormat="1" ht="12.75"/>
    <row r="1551" s="9" customFormat="1" ht="12.75"/>
    <row r="1552" s="9" customFormat="1" ht="12.75"/>
    <row r="1553" s="9" customFormat="1" ht="12.75"/>
    <row r="1554" s="9" customFormat="1" ht="12.75"/>
    <row r="1555" s="9" customFormat="1" ht="12.75"/>
    <row r="1556" s="9" customFormat="1" ht="12.75"/>
    <row r="1557" s="9" customFormat="1" ht="12.75"/>
    <row r="1558" s="9" customFormat="1" ht="12.75"/>
    <row r="1559" s="9" customFormat="1" ht="12.75"/>
    <row r="1560" s="9" customFormat="1" ht="12.75"/>
    <row r="1561" s="9" customFormat="1" ht="12.75"/>
    <row r="1562" s="9" customFormat="1" ht="12.75"/>
    <row r="1563" s="9" customFormat="1" ht="12.75"/>
    <row r="1564" s="9" customFormat="1" ht="12.75"/>
    <row r="1565" s="9" customFormat="1" ht="12.75"/>
    <row r="1566" s="9" customFormat="1" ht="12.75"/>
    <row r="1567" s="9" customFormat="1" ht="12.75"/>
    <row r="1568" s="9" customFormat="1" ht="12.75"/>
    <row r="1569" s="9" customFormat="1" ht="12.75"/>
    <row r="1570" s="9" customFormat="1" ht="12.75"/>
    <row r="1571" s="9" customFormat="1" ht="12.75"/>
    <row r="1572" s="9" customFormat="1" ht="12.75"/>
    <row r="1573" s="9" customFormat="1" ht="12.75"/>
    <row r="1574" s="9" customFormat="1" ht="12.75"/>
    <row r="1575" s="9" customFormat="1" ht="12.75"/>
    <row r="1576" s="9" customFormat="1" ht="12.75"/>
    <row r="1577" s="9" customFormat="1" ht="12.75"/>
    <row r="1578" s="9" customFormat="1" ht="12.75"/>
    <row r="1579" s="9" customFormat="1" ht="12.75"/>
    <row r="1580" s="9" customFormat="1" ht="12.75"/>
    <row r="1581" s="9" customFormat="1" ht="12.75"/>
    <row r="1582" s="9" customFormat="1" ht="12.75"/>
    <row r="1583" s="9" customFormat="1" ht="12.75"/>
    <row r="1584" s="9" customFormat="1" ht="12.75"/>
    <row r="1585" s="9" customFormat="1" ht="12.75"/>
    <row r="1586" s="9" customFormat="1" ht="12.75"/>
    <row r="1587" s="9" customFormat="1" ht="12.75"/>
    <row r="1588" s="9" customFormat="1" ht="12.75"/>
    <row r="1589" s="9" customFormat="1" ht="12.75"/>
    <row r="1590" s="9" customFormat="1" ht="12.75"/>
    <row r="1591" s="9" customFormat="1" ht="12.75"/>
    <row r="1592" s="9" customFormat="1" ht="12.75"/>
    <row r="1593" s="9" customFormat="1" ht="12.75"/>
    <row r="1594" s="9" customFormat="1" ht="12.75"/>
    <row r="1595" s="9" customFormat="1" ht="12.75"/>
    <row r="1596" s="9" customFormat="1" ht="12.75"/>
    <row r="1597" s="9" customFormat="1" ht="12.75"/>
    <row r="1598" s="9" customFormat="1" ht="12.75"/>
    <row r="1599" s="9" customFormat="1" ht="12.75"/>
    <row r="1600" s="9" customFormat="1" ht="12.75"/>
    <row r="1601" s="9" customFormat="1" ht="12.75"/>
    <row r="1602" s="9" customFormat="1" ht="12.75"/>
    <row r="1603" s="9" customFormat="1" ht="12.75"/>
    <row r="1604" s="9" customFormat="1" ht="12.75"/>
    <row r="1605" s="9" customFormat="1" ht="12.75"/>
    <row r="1606" s="9" customFormat="1" ht="12.75"/>
    <row r="1607" s="9" customFormat="1" ht="12.75"/>
    <row r="1608" s="9" customFormat="1" ht="12.75"/>
    <row r="1609" s="9" customFormat="1" ht="12.75"/>
    <row r="1610" s="9" customFormat="1" ht="12.75"/>
    <row r="1611" s="9" customFormat="1" ht="12.75"/>
    <row r="1612" s="9" customFormat="1" ht="12.75"/>
    <row r="1613" s="9" customFormat="1" ht="12.75"/>
    <row r="1614" s="9" customFormat="1" ht="12.75"/>
    <row r="1615" s="9" customFormat="1" ht="12.75"/>
    <row r="1616" s="9" customFormat="1" ht="12.75"/>
    <row r="1617" s="9" customFormat="1" ht="12.75"/>
    <row r="1618" s="9" customFormat="1" ht="12.75"/>
    <row r="1619" s="9" customFormat="1" ht="12.75"/>
    <row r="1620" s="9" customFormat="1" ht="12.75"/>
    <row r="1621" s="9" customFormat="1" ht="12.75"/>
    <row r="1622" s="9" customFormat="1" ht="12.75"/>
    <row r="1623" s="9" customFormat="1" ht="12.75"/>
    <row r="1624" s="9" customFormat="1" ht="12.75"/>
    <row r="1625" s="9" customFormat="1" ht="12.75"/>
    <row r="1626" s="9" customFormat="1" ht="12.75"/>
    <row r="1627" s="9" customFormat="1" ht="12.75"/>
    <row r="1628" s="9" customFormat="1" ht="12.75"/>
    <row r="1629" s="9" customFormat="1" ht="12.75"/>
    <row r="1630" s="9" customFormat="1" ht="12.75"/>
    <row r="1631" s="9" customFormat="1" ht="12.75"/>
    <row r="1632" s="9" customFormat="1" ht="12.75"/>
    <row r="1633" s="9" customFormat="1" ht="12.75"/>
    <row r="1634" s="9" customFormat="1" ht="12.75"/>
    <row r="1635" s="9" customFormat="1" ht="12.75"/>
    <row r="1636" s="9" customFormat="1" ht="12.75"/>
    <row r="1637" s="9" customFormat="1" ht="12.75"/>
    <row r="1638" s="9" customFormat="1" ht="12.75"/>
    <row r="1639" s="9" customFormat="1" ht="12.75"/>
    <row r="1640" s="9" customFormat="1" ht="12.75"/>
    <row r="1641" s="9" customFormat="1" ht="12.75"/>
    <row r="1642" s="9" customFormat="1" ht="12.75"/>
    <row r="1643" s="9" customFormat="1" ht="12.75"/>
    <row r="1644" s="9" customFormat="1" ht="12.75"/>
    <row r="1645" s="9" customFormat="1" ht="12.75"/>
    <row r="1646" s="9" customFormat="1" ht="12.75"/>
    <row r="1647" s="9" customFormat="1" ht="12.75"/>
    <row r="1648" s="9" customFormat="1" ht="12.75"/>
    <row r="1649" s="9" customFormat="1" ht="12.75"/>
    <row r="1650" s="9" customFormat="1" ht="12.75"/>
    <row r="1651" s="9" customFormat="1" ht="12.75"/>
    <row r="1652" s="9" customFormat="1" ht="12.75"/>
    <row r="1653" s="9" customFormat="1" ht="12.75"/>
    <row r="1654" s="9" customFormat="1" ht="12.75"/>
    <row r="1655" s="9" customFormat="1" ht="12.75"/>
    <row r="1656" s="9" customFormat="1" ht="12.75"/>
    <row r="1657" s="9" customFormat="1" ht="12.75"/>
    <row r="1658" s="9" customFormat="1" ht="12.75"/>
    <row r="1659" s="9" customFormat="1" ht="12.75"/>
    <row r="1660" s="9" customFormat="1" ht="12.75"/>
    <row r="1661" s="9" customFormat="1" ht="12.75"/>
    <row r="1662" s="9" customFormat="1" ht="12.75"/>
    <row r="1663" s="9" customFormat="1" ht="12.75"/>
    <row r="1664" s="9" customFormat="1" ht="12.75"/>
    <row r="1665" s="9" customFormat="1" ht="12.75"/>
    <row r="1666" s="9" customFormat="1" ht="12.75"/>
    <row r="1667" s="9" customFormat="1" ht="12.75"/>
    <row r="1668" s="9" customFormat="1" ht="12.75"/>
    <row r="1669" s="9" customFormat="1" ht="12.75"/>
    <row r="1670" s="9" customFormat="1" ht="12.75"/>
    <row r="1671" s="9" customFormat="1" ht="12.75"/>
    <row r="1672" s="9" customFormat="1" ht="12.75"/>
    <row r="1673" s="9" customFormat="1" ht="12.75"/>
    <row r="1674" s="9" customFormat="1" ht="12.75"/>
    <row r="1675" s="9" customFormat="1" ht="12.75"/>
    <row r="1676" s="9" customFormat="1" ht="12.75"/>
    <row r="1677" s="9" customFormat="1" ht="12.75"/>
    <row r="1678" s="9" customFormat="1" ht="12.75"/>
    <row r="1679" s="9" customFormat="1" ht="12.75"/>
    <row r="1680" s="9" customFormat="1" ht="12.75"/>
    <row r="1681" s="9" customFormat="1" ht="12.75"/>
    <row r="1682" s="9" customFormat="1" ht="12.75"/>
    <row r="1683" s="9" customFormat="1" ht="12.75"/>
    <row r="1684" s="9" customFormat="1" ht="12.75"/>
    <row r="1685" s="9" customFormat="1" ht="12.75"/>
    <row r="1686" s="9" customFormat="1" ht="12.75"/>
    <row r="1687" s="9" customFormat="1" ht="12.75"/>
    <row r="1688" s="9" customFormat="1" ht="12.75"/>
    <row r="1689" s="9" customFormat="1" ht="12.75"/>
    <row r="1690" s="9" customFormat="1" ht="12.75"/>
    <row r="1691" s="9" customFormat="1" ht="12.75"/>
    <row r="1692" s="9" customFormat="1" ht="12.75"/>
    <row r="1693" s="9" customFormat="1" ht="12.75"/>
    <row r="1694" s="9" customFormat="1" ht="12.75"/>
    <row r="1695" s="9" customFormat="1" ht="12.75"/>
    <row r="1696" s="9" customFormat="1" ht="12.75"/>
    <row r="1697" s="9" customFormat="1" ht="12.75"/>
    <row r="1698" s="9" customFormat="1" ht="12.75"/>
    <row r="1699" s="9" customFormat="1" ht="12.75"/>
    <row r="1700" s="9" customFormat="1" ht="12.75"/>
    <row r="1701" s="9" customFormat="1" ht="12.75"/>
    <row r="1702" s="9" customFormat="1" ht="12.75"/>
    <row r="1703" s="9" customFormat="1" ht="12.75"/>
    <row r="1704" s="9" customFormat="1" ht="12.75"/>
    <row r="1705" s="9" customFormat="1" ht="12.75"/>
    <row r="1706" s="9" customFormat="1" ht="12.75"/>
    <row r="1707" s="9" customFormat="1" ht="12.75"/>
    <row r="1708" s="9" customFormat="1" ht="12.75"/>
    <row r="1709" s="9" customFormat="1" ht="12.75"/>
    <row r="1710" s="9" customFormat="1" ht="12.75"/>
    <row r="1711" s="9" customFormat="1" ht="12.75"/>
    <row r="1712" s="9" customFormat="1" ht="12.75"/>
    <row r="1713" s="9" customFormat="1" ht="12.75"/>
    <row r="1714" s="9" customFormat="1" ht="12.75"/>
    <row r="1715" s="9" customFormat="1" ht="12.75"/>
    <row r="1716" s="9" customFormat="1" ht="12.75"/>
    <row r="1717" s="9" customFormat="1" ht="12.75"/>
    <row r="1718" s="9" customFormat="1" ht="12.75"/>
    <row r="1719" s="9" customFormat="1" ht="12.75"/>
    <row r="1720" s="9" customFormat="1" ht="12.75"/>
    <row r="1721" s="9" customFormat="1" ht="12.75"/>
    <row r="1722" s="9" customFormat="1" ht="12.75"/>
    <row r="1723" s="9" customFormat="1" ht="12.75"/>
    <row r="1724" s="9" customFormat="1" ht="12.75"/>
    <row r="1725" s="9" customFormat="1" ht="12.75"/>
    <row r="1726" s="9" customFormat="1" ht="12.75"/>
    <row r="1727" s="9" customFormat="1" ht="12.75"/>
    <row r="1728" s="9" customFormat="1" ht="12.75"/>
    <row r="1729" s="9" customFormat="1" ht="12.75"/>
    <row r="1730" s="9" customFormat="1" ht="12.75"/>
    <row r="1731" s="9" customFormat="1" ht="12.75"/>
    <row r="1732" s="9" customFormat="1" ht="12.75"/>
    <row r="1733" s="9" customFormat="1" ht="12.75"/>
    <row r="1734" s="9" customFormat="1" ht="12.75"/>
    <row r="1735" s="9" customFormat="1" ht="12.75"/>
    <row r="1736" s="9" customFormat="1" ht="12.75"/>
    <row r="1737" s="9" customFormat="1" ht="12.75"/>
    <row r="1738" s="9" customFormat="1" ht="12.75"/>
    <row r="1739" s="9" customFormat="1" ht="12.75"/>
    <row r="1740" s="9" customFormat="1" ht="12.75"/>
    <row r="1741" s="9" customFormat="1" ht="12.75"/>
    <row r="1742" s="9" customFormat="1" ht="12.75"/>
    <row r="1743" s="9" customFormat="1" ht="12.75"/>
    <row r="1744" s="9" customFormat="1" ht="12.75"/>
    <row r="1745" s="9" customFormat="1" ht="12.75"/>
    <row r="1746" s="9" customFormat="1" ht="12.75"/>
    <row r="1747" s="9" customFormat="1" ht="12.75"/>
    <row r="1748" s="9" customFormat="1" ht="12.75"/>
    <row r="1749" s="9" customFormat="1" ht="12.75"/>
    <row r="1750" s="9" customFormat="1" ht="12.75"/>
    <row r="1751" s="9" customFormat="1" ht="12.75"/>
    <row r="1752" s="9" customFormat="1" ht="12.75"/>
    <row r="1753" s="9" customFormat="1" ht="12.75"/>
    <row r="1754" s="9" customFormat="1" ht="12.75"/>
    <row r="1755" s="9" customFormat="1" ht="12.75"/>
    <row r="1756" s="9" customFormat="1" ht="12.75"/>
    <row r="1757" s="9" customFormat="1" ht="12.75"/>
    <row r="1758" s="9" customFormat="1" ht="12.75"/>
    <row r="1759" s="9" customFormat="1" ht="12.75"/>
    <row r="1760" s="9" customFormat="1" ht="12.75"/>
    <row r="1761" s="9" customFormat="1" ht="12.75"/>
    <row r="1762" s="9" customFormat="1" ht="12.75"/>
    <row r="1763" s="9" customFormat="1" ht="12.75"/>
    <row r="1764" s="9" customFormat="1" ht="12.75"/>
    <row r="1765" s="9" customFormat="1" ht="12.75"/>
    <row r="1766" s="9" customFormat="1" ht="12.75"/>
    <row r="1767" s="9" customFormat="1" ht="12.75"/>
    <row r="1768" s="9" customFormat="1" ht="12.75"/>
    <row r="1769" s="9" customFormat="1" ht="12.75"/>
    <row r="1770" s="9" customFormat="1" ht="12.75"/>
    <row r="1771" s="9" customFormat="1" ht="12.75"/>
    <row r="1772" s="9" customFormat="1" ht="12.75"/>
    <row r="1773" s="9" customFormat="1" ht="12.75"/>
    <row r="1774" s="9" customFormat="1" ht="12.75"/>
    <row r="1775" s="9" customFormat="1" ht="12.75"/>
    <row r="1776" s="9" customFormat="1" ht="12.75"/>
    <row r="1777" s="9" customFormat="1" ht="12.75"/>
    <row r="1778" s="9" customFormat="1" ht="12.75"/>
    <row r="1779" s="9" customFormat="1" ht="12.75"/>
    <row r="1780" s="9" customFormat="1" ht="12.75"/>
    <row r="1781" s="9" customFormat="1" ht="12.75"/>
    <row r="1782" s="9" customFormat="1" ht="12.75"/>
    <row r="1783" s="9" customFormat="1" ht="12.75"/>
    <row r="1784" s="9" customFormat="1" ht="12.75"/>
    <row r="1785" s="9" customFormat="1" ht="12.75"/>
    <row r="1786" s="9" customFormat="1" ht="12.75"/>
    <row r="1787" s="9" customFormat="1" ht="12.75"/>
    <row r="1788" s="9" customFormat="1" ht="12.75"/>
    <row r="1789" s="9" customFormat="1" ht="12.75"/>
    <row r="1790" s="9" customFormat="1" ht="12.75"/>
    <row r="1791" s="9" customFormat="1" ht="12.75"/>
    <row r="1792" s="9" customFormat="1" ht="12.75"/>
    <row r="1793" s="9" customFormat="1" ht="12.75"/>
    <row r="1794" s="9" customFormat="1" ht="12.75"/>
    <row r="1795" s="9" customFormat="1" ht="12.75"/>
    <row r="1796" s="9" customFormat="1" ht="12.75"/>
    <row r="1797" s="9" customFormat="1" ht="12.75"/>
    <row r="1798" s="9" customFormat="1" ht="12.75"/>
    <row r="1799" s="9" customFormat="1" ht="12.75"/>
    <row r="1800" s="9" customFormat="1" ht="12.75"/>
    <row r="1801" s="9" customFormat="1" ht="12.75"/>
    <row r="1802" s="9" customFormat="1" ht="12.75"/>
    <row r="1803" s="9" customFormat="1" ht="12.75"/>
    <row r="1804" s="9" customFormat="1" ht="12.75"/>
    <row r="1805" s="9" customFormat="1" ht="12.75"/>
    <row r="1806" s="9" customFormat="1" ht="12.75"/>
    <row r="1807" s="9" customFormat="1" ht="12.75"/>
    <row r="1808" s="9" customFormat="1" ht="12.75"/>
    <row r="1809" s="9" customFormat="1" ht="12.75"/>
    <row r="1810" s="9" customFormat="1" ht="12.75"/>
    <row r="1811" s="9" customFormat="1" ht="12.75"/>
    <row r="1812" s="9" customFormat="1" ht="12.75"/>
    <row r="1813" s="9" customFormat="1" ht="12.75"/>
    <row r="1814" s="9" customFormat="1" ht="12.75"/>
    <row r="1815" s="9" customFormat="1" ht="12.75"/>
    <row r="1816" s="9" customFormat="1" ht="12.75"/>
    <row r="1817" s="9" customFormat="1" ht="12.75"/>
    <row r="1818" s="9" customFormat="1" ht="12.75"/>
    <row r="1819" s="9" customFormat="1" ht="12.75"/>
    <row r="1820" s="9" customFormat="1" ht="12.75"/>
    <row r="1821" s="9" customFormat="1" ht="12.75"/>
    <row r="1822" s="9" customFormat="1" ht="12.75"/>
    <row r="1823" s="9" customFormat="1" ht="12.75"/>
    <row r="1824" s="9" customFormat="1" ht="12.75"/>
    <row r="1825" s="9" customFormat="1" ht="12.75"/>
    <row r="1826" s="9" customFormat="1" ht="12.75"/>
    <row r="1827" s="9" customFormat="1" ht="12.75"/>
    <row r="1828" s="9" customFormat="1" ht="12.75"/>
    <row r="1829" s="9" customFormat="1" ht="12.75"/>
    <row r="1830" s="9" customFormat="1" ht="12.75"/>
    <row r="1831" s="9" customFormat="1" ht="12.75"/>
    <row r="1832" s="9" customFormat="1" ht="12.75"/>
    <row r="1833" s="9" customFormat="1" ht="12.75"/>
    <row r="1834" s="9" customFormat="1" ht="12.75"/>
    <row r="1835" s="9" customFormat="1" ht="12.75"/>
    <row r="1836" s="9" customFormat="1" ht="12.75"/>
    <row r="1837" s="9" customFormat="1" ht="12.75"/>
    <row r="1838" s="9" customFormat="1" ht="12.75"/>
    <row r="1839" s="9" customFormat="1" ht="12.75"/>
    <row r="1840" s="9" customFormat="1" ht="12.75"/>
    <row r="1841" s="9" customFormat="1" ht="12.75"/>
    <row r="1842" s="9" customFormat="1" ht="12.75"/>
    <row r="1843" s="9" customFormat="1" ht="12.75"/>
    <row r="1844" s="9" customFormat="1" ht="12.75"/>
    <row r="1845" s="9" customFormat="1" ht="12.75"/>
    <row r="1846" s="9" customFormat="1" ht="12.75"/>
    <row r="1847" s="9" customFormat="1" ht="12.75"/>
    <row r="1848" s="9" customFormat="1" ht="12.75"/>
    <row r="1849" s="9" customFormat="1" ht="12.75"/>
    <row r="1850" s="9" customFormat="1" ht="12.75"/>
    <row r="1851" s="9" customFormat="1" ht="12.75"/>
    <row r="1852" s="9" customFormat="1" ht="12.75"/>
    <row r="1853" s="9" customFormat="1" ht="12.75"/>
    <row r="1854" s="9" customFormat="1" ht="12.75"/>
    <row r="1855" s="9" customFormat="1" ht="12.75"/>
    <row r="1856" s="9" customFormat="1" ht="12.75"/>
    <row r="1857" s="9" customFormat="1" ht="12.75"/>
    <row r="1858" s="9" customFormat="1" ht="12.75"/>
    <row r="1859" s="9" customFormat="1" ht="12.75"/>
    <row r="1860" s="9" customFormat="1" ht="12.75"/>
    <row r="1861" s="9" customFormat="1" ht="12.75"/>
    <row r="1862" s="9" customFormat="1" ht="12.75"/>
    <row r="1863" spans="2:3" ht="12.75">
      <c r="B1863"/>
      <c r="C1863"/>
    </row>
    <row r="1864" spans="2:3" ht="12.75">
      <c r="B1864"/>
      <c r="C1864"/>
    </row>
    <row r="1865" spans="2:3" ht="12.75">
      <c r="B1865"/>
      <c r="C1865"/>
    </row>
    <row r="1866" spans="2:3" ht="12.75">
      <c r="B1866"/>
      <c r="C1866"/>
    </row>
    <row r="1867" spans="2:3" ht="12.75">
      <c r="B1867"/>
      <c r="C1867"/>
    </row>
    <row r="1868" spans="2:3" ht="12.75">
      <c r="B1868"/>
      <c r="C1868"/>
    </row>
    <row r="1869" spans="2:3" ht="12.75">
      <c r="B1869"/>
      <c r="C1869"/>
    </row>
    <row r="1870" spans="2:3" ht="12.75">
      <c r="B1870"/>
      <c r="C1870"/>
    </row>
    <row r="1871" spans="2:3" ht="12.75">
      <c r="B1871"/>
      <c r="C1871"/>
    </row>
    <row r="1872" spans="2:3" ht="12.75">
      <c r="B1872"/>
      <c r="C1872"/>
    </row>
    <row r="1873" spans="2:3" ht="12.75">
      <c r="B1873"/>
      <c r="C1873"/>
    </row>
    <row r="1874" spans="2:3" ht="12.75">
      <c r="B1874"/>
      <c r="C1874"/>
    </row>
    <row r="1875" spans="2:3" ht="12.75">
      <c r="B1875"/>
      <c r="C1875"/>
    </row>
    <row r="1876" spans="2:3" ht="12.75">
      <c r="B1876"/>
      <c r="C1876"/>
    </row>
    <row r="1877" spans="2:3" ht="12.75">
      <c r="B1877"/>
      <c r="C1877"/>
    </row>
    <row r="1878" spans="2:3" ht="12.75">
      <c r="B1878"/>
      <c r="C1878"/>
    </row>
    <row r="1879" spans="2:3" ht="12.75">
      <c r="B1879"/>
      <c r="C1879"/>
    </row>
    <row r="1880" spans="2:3" ht="12.75">
      <c r="B1880"/>
      <c r="C1880"/>
    </row>
    <row r="1881" spans="2:3" ht="12.75">
      <c r="B1881"/>
      <c r="C1881"/>
    </row>
    <row r="1882" spans="2:3" ht="12.75">
      <c r="B1882"/>
      <c r="C1882"/>
    </row>
    <row r="1883" spans="2:3" ht="12.75">
      <c r="B1883"/>
      <c r="C1883"/>
    </row>
    <row r="1884" spans="2:3" ht="12.75">
      <c r="B1884"/>
      <c r="C1884"/>
    </row>
    <row r="1885" spans="2:3" ht="12.75">
      <c r="B1885"/>
      <c r="C1885"/>
    </row>
    <row r="1886" spans="2:3" ht="12.75">
      <c r="B1886"/>
      <c r="C1886"/>
    </row>
    <row r="1887" spans="2:3" ht="12.75">
      <c r="B1887"/>
      <c r="C1887"/>
    </row>
    <row r="1888" spans="2:3" ht="12.75">
      <c r="B1888"/>
      <c r="C1888"/>
    </row>
    <row r="1889" spans="2:3" ht="12.75">
      <c r="B1889"/>
      <c r="C1889"/>
    </row>
    <row r="1890" spans="2:3" ht="12.75">
      <c r="B1890"/>
      <c r="C1890"/>
    </row>
    <row r="1891" spans="2:3" ht="12.75">
      <c r="B1891"/>
      <c r="C1891"/>
    </row>
    <row r="1892" spans="2:3" ht="12.75">
      <c r="B1892"/>
      <c r="C1892"/>
    </row>
    <row r="1893" spans="2:3" ht="12.75">
      <c r="B1893"/>
      <c r="C1893"/>
    </row>
    <row r="1894" spans="2:3" ht="12.75">
      <c r="B1894"/>
      <c r="C1894"/>
    </row>
    <row r="1895" spans="2:3" ht="12.75">
      <c r="B1895"/>
      <c r="C1895"/>
    </row>
    <row r="1896" spans="2:3" ht="12.75">
      <c r="B1896"/>
      <c r="C1896"/>
    </row>
    <row r="1897" spans="2:3" ht="12.75">
      <c r="B1897"/>
      <c r="C1897"/>
    </row>
    <row r="1898" spans="2:3" ht="12.75">
      <c r="B1898"/>
      <c r="C1898"/>
    </row>
    <row r="1899" spans="2:3" ht="12.75">
      <c r="B1899"/>
      <c r="C1899"/>
    </row>
    <row r="1900" spans="2:3" ht="12.75">
      <c r="B1900"/>
      <c r="C1900"/>
    </row>
    <row r="1901" spans="2:3" ht="12.75">
      <c r="B1901"/>
      <c r="C1901"/>
    </row>
    <row r="1902" spans="2:3" ht="12.75">
      <c r="B1902"/>
      <c r="C1902"/>
    </row>
    <row r="1903" spans="2:3" ht="12.75">
      <c r="B1903"/>
      <c r="C1903"/>
    </row>
    <row r="1904" spans="2:3" ht="12.75">
      <c r="B1904"/>
      <c r="C1904"/>
    </row>
    <row r="1905" spans="2:3" ht="12.75">
      <c r="B1905"/>
      <c r="C1905"/>
    </row>
    <row r="1906" spans="2:3" ht="12.75">
      <c r="B1906"/>
      <c r="C1906"/>
    </row>
    <row r="1907" spans="2:3" ht="12.75">
      <c r="B1907"/>
      <c r="C1907"/>
    </row>
    <row r="1908" spans="2:3" ht="12.75">
      <c r="B1908"/>
      <c r="C1908"/>
    </row>
    <row r="1909" spans="2:3" ht="12.75">
      <c r="B1909"/>
      <c r="C1909"/>
    </row>
    <row r="1910" spans="2:3" ht="12.75">
      <c r="B1910"/>
      <c r="C1910"/>
    </row>
    <row r="1911" spans="2:3" ht="12.75">
      <c r="B1911"/>
      <c r="C1911"/>
    </row>
    <row r="1912" spans="2:3" ht="12.75">
      <c r="B1912"/>
      <c r="C1912"/>
    </row>
    <row r="1913" spans="2:3" ht="12.75">
      <c r="B1913"/>
      <c r="C1913"/>
    </row>
    <row r="1914" spans="2:3" ht="12.75">
      <c r="B1914"/>
      <c r="C1914"/>
    </row>
    <row r="1915" spans="2:3" ht="12.75">
      <c r="B1915"/>
      <c r="C1915"/>
    </row>
    <row r="1916" spans="2:3" ht="12.75">
      <c r="B1916"/>
      <c r="C1916"/>
    </row>
    <row r="1917" spans="2:3" ht="12.75">
      <c r="B1917"/>
      <c r="C1917"/>
    </row>
    <row r="1918" spans="2:3" ht="12.75">
      <c r="B1918"/>
      <c r="C1918"/>
    </row>
    <row r="1919" spans="2:3" ht="12.75">
      <c r="B1919"/>
      <c r="C1919"/>
    </row>
    <row r="1920" spans="2:3" ht="12.75">
      <c r="B1920"/>
      <c r="C1920"/>
    </row>
    <row r="1921" spans="2:3" ht="12.75">
      <c r="B1921"/>
      <c r="C1921"/>
    </row>
    <row r="1922" spans="2:3" ht="12.75">
      <c r="B1922"/>
      <c r="C1922"/>
    </row>
    <row r="1923" spans="2:3" ht="12.75">
      <c r="B1923"/>
      <c r="C1923"/>
    </row>
    <row r="1924" spans="2:3" ht="12.75">
      <c r="B1924"/>
      <c r="C1924"/>
    </row>
    <row r="1925" spans="2:3" ht="12.75">
      <c r="B1925"/>
      <c r="C1925"/>
    </row>
    <row r="1926" spans="2:3" ht="12.75">
      <c r="B1926"/>
      <c r="C1926"/>
    </row>
    <row r="1927" spans="2:3" ht="12.75">
      <c r="B1927"/>
      <c r="C1927"/>
    </row>
    <row r="1928" spans="2:3" ht="12.75">
      <c r="B1928"/>
      <c r="C1928"/>
    </row>
    <row r="1929" spans="2:3" ht="12.75">
      <c r="B1929"/>
      <c r="C1929"/>
    </row>
    <row r="1930" spans="2:3" ht="12.75">
      <c r="B1930"/>
      <c r="C1930"/>
    </row>
    <row r="1931" spans="2:3" ht="12.75">
      <c r="B1931"/>
      <c r="C1931"/>
    </row>
    <row r="1932" spans="2:3" ht="12.75">
      <c r="B1932"/>
      <c r="C1932"/>
    </row>
    <row r="1933" spans="2:3" ht="12.75">
      <c r="B1933"/>
      <c r="C1933"/>
    </row>
    <row r="1934" spans="2:3" ht="12.75">
      <c r="B1934"/>
      <c r="C1934"/>
    </row>
    <row r="1935" spans="2:3" ht="12.75">
      <c r="B1935"/>
      <c r="C1935"/>
    </row>
    <row r="1936" spans="2:3" ht="12.75">
      <c r="B1936"/>
      <c r="C1936"/>
    </row>
    <row r="1937" spans="2:3" ht="12.75">
      <c r="B1937"/>
      <c r="C1937"/>
    </row>
    <row r="1938" spans="2:3" ht="12.75">
      <c r="B1938"/>
      <c r="C1938"/>
    </row>
    <row r="1939" spans="2:3" ht="12.75">
      <c r="B1939"/>
      <c r="C1939"/>
    </row>
    <row r="1940" spans="2:3" ht="12.75">
      <c r="B1940"/>
      <c r="C1940"/>
    </row>
    <row r="1941" spans="2:3" ht="12.75">
      <c r="B1941"/>
      <c r="C1941"/>
    </row>
    <row r="1942" spans="2:3" ht="12.75">
      <c r="B1942"/>
      <c r="C1942"/>
    </row>
    <row r="1943" spans="2:3" ht="12.75">
      <c r="B1943"/>
      <c r="C1943"/>
    </row>
    <row r="1944" spans="2:3" ht="12.75">
      <c r="B1944"/>
      <c r="C1944"/>
    </row>
    <row r="1945" spans="2:3" ht="12.75">
      <c r="B1945"/>
      <c r="C1945"/>
    </row>
    <row r="1946" spans="2:3" ht="12.75">
      <c r="B1946"/>
      <c r="C1946"/>
    </row>
    <row r="1947" spans="2:3" ht="12.75">
      <c r="B1947"/>
      <c r="C1947"/>
    </row>
    <row r="1948" spans="2:3" ht="12.75">
      <c r="B1948"/>
      <c r="C1948"/>
    </row>
    <row r="1949" spans="2:3" ht="12.75">
      <c r="B1949"/>
      <c r="C1949"/>
    </row>
    <row r="1950" spans="2:3" ht="12.75">
      <c r="B1950"/>
      <c r="C1950"/>
    </row>
    <row r="1951" spans="2:3" ht="12.75">
      <c r="B1951"/>
      <c r="C1951"/>
    </row>
    <row r="1952" spans="2:3" ht="12.75">
      <c r="B1952"/>
      <c r="C1952"/>
    </row>
    <row r="1953" spans="2:3" ht="12.75">
      <c r="B1953"/>
      <c r="C1953"/>
    </row>
    <row r="1954" spans="2:3" ht="12.75">
      <c r="B1954"/>
      <c r="C1954"/>
    </row>
    <row r="1955" spans="2:3" ht="12.75">
      <c r="B1955"/>
      <c r="C1955"/>
    </row>
    <row r="1956" spans="2:3" ht="12.75">
      <c r="B1956"/>
      <c r="C1956"/>
    </row>
    <row r="1957" spans="2:3" ht="12.75">
      <c r="B1957"/>
      <c r="C1957"/>
    </row>
    <row r="1958" spans="2:3" ht="12.75">
      <c r="B1958"/>
      <c r="C1958"/>
    </row>
    <row r="1959" spans="2:3" ht="12.75">
      <c r="B1959"/>
      <c r="C1959"/>
    </row>
    <row r="1960" spans="2:3" ht="12.75">
      <c r="B1960"/>
      <c r="C1960"/>
    </row>
    <row r="1961" spans="2:3" ht="12.75">
      <c r="B1961"/>
      <c r="C1961"/>
    </row>
    <row r="1962" spans="2:3" ht="12.75">
      <c r="B1962"/>
      <c r="C1962"/>
    </row>
    <row r="1963" spans="2:3" ht="12.75">
      <c r="B1963"/>
      <c r="C1963"/>
    </row>
    <row r="1964" spans="2:3" ht="12.75">
      <c r="B1964"/>
      <c r="C1964"/>
    </row>
    <row r="1965" spans="2:3" ht="12.75">
      <c r="B1965"/>
      <c r="C1965"/>
    </row>
    <row r="1966" spans="2:3" ht="12.75">
      <c r="B1966"/>
      <c r="C1966"/>
    </row>
    <row r="1967" spans="2:3" ht="12.75">
      <c r="B1967"/>
      <c r="C1967"/>
    </row>
    <row r="1968" spans="2:3" ht="12.75">
      <c r="B1968"/>
      <c r="C1968"/>
    </row>
    <row r="1969" spans="2:3" ht="12.75">
      <c r="B1969"/>
      <c r="C1969"/>
    </row>
    <row r="1970" spans="2:3" ht="12.75">
      <c r="B1970"/>
      <c r="C1970"/>
    </row>
    <row r="1971" spans="2:3" ht="12.75">
      <c r="B1971"/>
      <c r="C1971"/>
    </row>
    <row r="1972" spans="2:3" ht="12.75">
      <c r="B1972"/>
      <c r="C1972"/>
    </row>
    <row r="1973" spans="2:3" ht="12.75">
      <c r="B1973"/>
      <c r="C1973"/>
    </row>
    <row r="1974" spans="2:3" ht="12.75">
      <c r="B1974"/>
      <c r="C1974"/>
    </row>
    <row r="1975" spans="2:3" ht="12.75">
      <c r="B1975"/>
      <c r="C1975"/>
    </row>
    <row r="1976" spans="2:3" ht="12.75">
      <c r="B1976"/>
      <c r="C1976"/>
    </row>
    <row r="1977" spans="2:3" ht="12.75">
      <c r="B1977"/>
      <c r="C1977"/>
    </row>
    <row r="1978" spans="2:3" ht="12.75">
      <c r="B1978"/>
      <c r="C1978"/>
    </row>
    <row r="1979" spans="2:3" ht="12.75">
      <c r="B1979"/>
      <c r="C1979"/>
    </row>
    <row r="1980" spans="2:3" ht="12.75">
      <c r="B1980"/>
      <c r="C1980"/>
    </row>
    <row r="1981" spans="2:3" ht="12.75">
      <c r="B1981"/>
      <c r="C1981"/>
    </row>
    <row r="1982" spans="2:3" ht="12.75">
      <c r="B1982"/>
      <c r="C1982"/>
    </row>
    <row r="1983" spans="2:3" ht="12.75">
      <c r="B1983"/>
      <c r="C1983"/>
    </row>
    <row r="1984" spans="2:3" ht="12.75">
      <c r="B1984"/>
      <c r="C1984"/>
    </row>
    <row r="1985" spans="2:3" ht="12.75">
      <c r="B1985"/>
      <c r="C1985"/>
    </row>
    <row r="1986" spans="2:3" ht="12.75">
      <c r="B1986"/>
      <c r="C1986"/>
    </row>
    <row r="1987" spans="2:3" ht="12.75">
      <c r="B1987"/>
      <c r="C1987"/>
    </row>
    <row r="1988" spans="2:3" ht="12.75">
      <c r="B1988"/>
      <c r="C1988"/>
    </row>
    <row r="1989" spans="2:3" ht="12.75">
      <c r="B1989"/>
      <c r="C1989"/>
    </row>
    <row r="1990" spans="2:3" ht="12.75">
      <c r="B1990"/>
      <c r="C1990"/>
    </row>
    <row r="1991" spans="2:3" ht="12.75">
      <c r="B1991"/>
      <c r="C1991"/>
    </row>
    <row r="1992" spans="2:3" ht="12.75">
      <c r="B1992"/>
      <c r="C1992"/>
    </row>
    <row r="1993" spans="2:3" ht="12.75">
      <c r="B1993"/>
      <c r="C1993"/>
    </row>
    <row r="1994" spans="2:3" ht="12.75">
      <c r="B1994"/>
      <c r="C1994"/>
    </row>
    <row r="1995" spans="2:3" ht="12.75">
      <c r="B1995"/>
      <c r="C1995"/>
    </row>
    <row r="1996" spans="2:3" ht="12.75">
      <c r="B1996"/>
      <c r="C1996"/>
    </row>
    <row r="1997" spans="2:3" ht="12.75">
      <c r="B1997"/>
      <c r="C1997"/>
    </row>
    <row r="1998" spans="2:3" ht="12.75">
      <c r="B1998"/>
      <c r="C1998"/>
    </row>
    <row r="1999" spans="2:3" ht="12.75">
      <c r="B1999"/>
      <c r="C1999"/>
    </row>
    <row r="2000" spans="2:3" ht="12.75">
      <c r="B2000"/>
      <c r="C2000"/>
    </row>
    <row r="2001" spans="2:3" ht="12.75">
      <c r="B2001"/>
      <c r="C2001"/>
    </row>
    <row r="2002" spans="2:3" ht="12.75">
      <c r="B2002"/>
      <c r="C2002"/>
    </row>
    <row r="2003" spans="2:3" ht="12.75">
      <c r="B2003"/>
      <c r="C2003"/>
    </row>
    <row r="2004" spans="2:3" ht="12.75">
      <c r="B2004"/>
      <c r="C2004"/>
    </row>
    <row r="2005" spans="2:3" ht="12.75">
      <c r="B2005"/>
      <c r="C2005"/>
    </row>
    <row r="2006" spans="2:3" ht="12.75">
      <c r="B2006"/>
      <c r="C2006"/>
    </row>
    <row r="2007" spans="2:3" ht="12.75">
      <c r="B2007"/>
      <c r="C2007"/>
    </row>
    <row r="2008" spans="2:3" ht="12.75">
      <c r="B2008"/>
      <c r="C2008"/>
    </row>
    <row r="2009" spans="2:3" ht="12.75">
      <c r="B2009"/>
      <c r="C2009"/>
    </row>
    <row r="2010" spans="2:3" ht="12.75">
      <c r="B2010"/>
      <c r="C2010"/>
    </row>
    <row r="2011" spans="2:3" ht="12.75">
      <c r="B2011"/>
      <c r="C2011"/>
    </row>
    <row r="2012" spans="2:3" ht="12.75">
      <c r="B2012"/>
      <c r="C2012"/>
    </row>
    <row r="2013" spans="2:3" ht="12.75">
      <c r="B2013"/>
      <c r="C2013"/>
    </row>
    <row r="2014" spans="2:3" ht="12.75">
      <c r="B2014"/>
      <c r="C2014"/>
    </row>
    <row r="2015" spans="2:3" ht="12.75">
      <c r="B2015"/>
      <c r="C2015"/>
    </row>
    <row r="2016" spans="2:3" ht="12.75">
      <c r="B2016"/>
      <c r="C2016"/>
    </row>
    <row r="2017" spans="2:3" ht="12.75">
      <c r="B2017"/>
      <c r="C2017"/>
    </row>
    <row r="2018" spans="2:3" ht="12.75">
      <c r="B2018"/>
      <c r="C2018"/>
    </row>
    <row r="2019" spans="2:3" ht="12.75">
      <c r="B2019"/>
      <c r="C2019"/>
    </row>
    <row r="2020" spans="2:3" ht="12.75">
      <c r="B2020"/>
      <c r="C2020"/>
    </row>
    <row r="2021" spans="2:3" ht="12.75">
      <c r="B2021"/>
      <c r="C2021"/>
    </row>
    <row r="2022" spans="2:3" ht="12.75">
      <c r="B2022"/>
      <c r="C2022"/>
    </row>
    <row r="2023" spans="2:3" ht="12.75">
      <c r="B2023"/>
      <c r="C2023"/>
    </row>
    <row r="2024" spans="2:3" ht="12.75">
      <c r="B2024"/>
      <c r="C2024"/>
    </row>
    <row r="2025" spans="2:3" ht="12.75">
      <c r="B2025"/>
      <c r="C2025"/>
    </row>
    <row r="2026" spans="2:3" ht="12.75">
      <c r="B2026"/>
      <c r="C2026"/>
    </row>
    <row r="2027" spans="2:3" ht="12.75">
      <c r="B2027"/>
      <c r="C2027"/>
    </row>
    <row r="2028" spans="2:3" ht="12.75">
      <c r="B2028"/>
      <c r="C2028"/>
    </row>
    <row r="2029" spans="2:3" ht="12.75">
      <c r="B2029"/>
      <c r="C2029"/>
    </row>
    <row r="2030" spans="2:3" ht="12.75">
      <c r="B2030"/>
      <c r="C2030"/>
    </row>
    <row r="2031" spans="2:3" ht="12.75">
      <c r="B2031"/>
      <c r="C2031"/>
    </row>
    <row r="2032" spans="2:3" ht="12.75">
      <c r="B2032"/>
      <c r="C2032"/>
    </row>
    <row r="2033" spans="2:3" ht="12.75">
      <c r="B2033"/>
      <c r="C2033"/>
    </row>
    <row r="2034" spans="2:3" ht="12.75">
      <c r="B2034"/>
      <c r="C2034"/>
    </row>
    <row r="2035" spans="2:3" ht="12.75">
      <c r="B2035"/>
      <c r="C2035"/>
    </row>
    <row r="2036" spans="2:3" ht="12.75">
      <c r="B2036"/>
      <c r="C2036"/>
    </row>
    <row r="2037" spans="2:3" ht="12.75">
      <c r="B2037"/>
      <c r="C2037"/>
    </row>
    <row r="2038" spans="2:3" ht="12.75">
      <c r="B2038"/>
      <c r="C2038"/>
    </row>
    <row r="2039" spans="2:3" ht="12.75">
      <c r="B2039"/>
      <c r="C2039"/>
    </row>
    <row r="2040" spans="2:3" ht="12.75">
      <c r="B2040"/>
      <c r="C2040"/>
    </row>
    <row r="2041" spans="2:3" ht="12.75">
      <c r="B2041"/>
      <c r="C2041"/>
    </row>
    <row r="2042" spans="2:3" ht="12.75">
      <c r="B2042"/>
      <c r="C2042"/>
    </row>
    <row r="2043" spans="2:3" ht="12.75">
      <c r="B2043"/>
      <c r="C2043"/>
    </row>
    <row r="2044" spans="2:3" ht="12.75">
      <c r="B2044"/>
      <c r="C2044"/>
    </row>
    <row r="2045" spans="2:3" ht="12.75">
      <c r="B2045"/>
      <c r="C2045"/>
    </row>
    <row r="2046" spans="2:3" ht="12.75">
      <c r="B2046"/>
      <c r="C2046"/>
    </row>
    <row r="2047" spans="2:3" ht="12.75">
      <c r="B2047"/>
      <c r="C2047"/>
    </row>
    <row r="2048" spans="2:3" ht="12.75">
      <c r="B2048"/>
      <c r="C2048"/>
    </row>
    <row r="2049" spans="2:3" ht="12.75">
      <c r="B2049"/>
      <c r="C2049"/>
    </row>
    <row r="2050" spans="2:3" ht="12.75">
      <c r="B2050"/>
      <c r="C2050"/>
    </row>
    <row r="2051" spans="2:3" ht="12.75">
      <c r="B2051"/>
      <c r="C2051"/>
    </row>
    <row r="2052" spans="2:3" ht="12.75">
      <c r="B2052"/>
      <c r="C2052"/>
    </row>
    <row r="2053" spans="2:3" ht="12.75">
      <c r="B2053"/>
      <c r="C2053"/>
    </row>
    <row r="2054" spans="2:3" ht="12.75">
      <c r="B2054"/>
      <c r="C2054"/>
    </row>
    <row r="2055" spans="2:3" ht="12.75">
      <c r="B2055"/>
      <c r="C2055"/>
    </row>
    <row r="2056" spans="2:3" ht="12.75">
      <c r="B2056"/>
      <c r="C2056"/>
    </row>
    <row r="2057" spans="2:3" ht="12.75">
      <c r="B2057"/>
      <c r="C2057"/>
    </row>
    <row r="2058" spans="2:3" ht="12.75">
      <c r="B2058"/>
      <c r="C2058"/>
    </row>
    <row r="2059" spans="2:3" ht="12.75">
      <c r="B2059"/>
      <c r="C2059"/>
    </row>
    <row r="2060" spans="2:3" ht="12.75">
      <c r="B2060"/>
      <c r="C2060"/>
    </row>
    <row r="2061" spans="2:3" ht="12.75">
      <c r="B2061"/>
      <c r="C2061"/>
    </row>
    <row r="2062" spans="2:3" ht="12.75">
      <c r="B2062"/>
      <c r="C2062"/>
    </row>
    <row r="2063" spans="2:3" ht="12.75">
      <c r="B2063"/>
      <c r="C2063"/>
    </row>
    <row r="2064" spans="2:3" ht="12.75">
      <c r="B2064"/>
      <c r="C2064"/>
    </row>
    <row r="2065" spans="2:3" ht="12.75">
      <c r="B2065"/>
      <c r="C2065"/>
    </row>
    <row r="2066" spans="2:3" ht="12.75">
      <c r="B2066"/>
      <c r="C2066"/>
    </row>
    <row r="2067" spans="2:3" ht="12.75">
      <c r="B2067"/>
      <c r="C2067"/>
    </row>
    <row r="2068" spans="2:3" ht="12.75">
      <c r="B2068"/>
      <c r="C2068"/>
    </row>
    <row r="2069" spans="2:3" ht="12.75">
      <c r="B2069"/>
      <c r="C2069"/>
    </row>
    <row r="2070" spans="2:3" ht="12.75">
      <c r="B2070"/>
      <c r="C2070"/>
    </row>
    <row r="2071" spans="2:3" ht="12.75">
      <c r="B2071"/>
      <c r="C2071"/>
    </row>
    <row r="2072" spans="2:3" ht="12.75">
      <c r="B2072"/>
      <c r="C2072"/>
    </row>
    <row r="2073" spans="2:3" ht="12.75">
      <c r="B2073"/>
      <c r="C2073"/>
    </row>
    <row r="2074" spans="2:3" ht="12.75">
      <c r="B2074"/>
      <c r="C2074"/>
    </row>
    <row r="2075" spans="2:3" ht="12.75">
      <c r="B2075"/>
      <c r="C2075"/>
    </row>
    <row r="2076" spans="2:3" ht="12.75">
      <c r="B2076"/>
      <c r="C2076"/>
    </row>
    <row r="2077" spans="2:3" ht="12.75">
      <c r="B2077"/>
      <c r="C2077"/>
    </row>
    <row r="2078" spans="2:3" ht="12.75">
      <c r="B2078"/>
      <c r="C2078"/>
    </row>
    <row r="2079" spans="2:3" ht="12.75">
      <c r="B2079"/>
      <c r="C2079"/>
    </row>
    <row r="2080" spans="2:3" ht="12.75">
      <c r="B2080"/>
      <c r="C2080"/>
    </row>
    <row r="2081" spans="2:3" ht="12.75">
      <c r="B2081"/>
      <c r="C2081"/>
    </row>
    <row r="2082" spans="2:3" ht="12.75">
      <c r="B2082"/>
      <c r="C2082"/>
    </row>
    <row r="2083" spans="2:3" ht="12.75">
      <c r="B2083"/>
      <c r="C2083"/>
    </row>
    <row r="2084" spans="2:3" ht="12.75">
      <c r="B2084"/>
      <c r="C2084"/>
    </row>
    <row r="2085" spans="2:3" ht="12.75">
      <c r="B2085"/>
      <c r="C2085"/>
    </row>
    <row r="2086" spans="2:3" ht="12.75">
      <c r="B2086"/>
      <c r="C2086"/>
    </row>
    <row r="2087" spans="2:3" ht="12.75">
      <c r="B2087"/>
      <c r="C2087"/>
    </row>
    <row r="2088" spans="2:3" ht="12.75">
      <c r="B2088"/>
      <c r="C2088"/>
    </row>
    <row r="2089" spans="2:3" ht="12.75">
      <c r="B2089"/>
      <c r="C2089"/>
    </row>
    <row r="2090" spans="2:3" ht="12.75">
      <c r="B2090"/>
      <c r="C2090"/>
    </row>
    <row r="2091" spans="2:3" ht="12.75">
      <c r="B2091"/>
      <c r="C2091"/>
    </row>
    <row r="2092" spans="2:3" ht="12.75">
      <c r="B2092"/>
      <c r="C2092"/>
    </row>
    <row r="2093" spans="2:3" ht="12.75">
      <c r="B2093"/>
      <c r="C2093"/>
    </row>
    <row r="2094" spans="2:3" ht="12.75">
      <c r="B2094"/>
      <c r="C2094"/>
    </row>
    <row r="2095" spans="2:3" ht="12.75">
      <c r="B2095"/>
      <c r="C2095"/>
    </row>
    <row r="2096" spans="2:3" ht="12.75">
      <c r="B2096"/>
      <c r="C2096"/>
    </row>
    <row r="2097" spans="2:3" ht="12.75">
      <c r="B2097"/>
      <c r="C2097"/>
    </row>
    <row r="2098" spans="2:3" ht="12.75">
      <c r="B2098"/>
      <c r="C2098"/>
    </row>
    <row r="2099" spans="2:3" ht="12.75">
      <c r="B2099"/>
      <c r="C2099"/>
    </row>
    <row r="2100" spans="2:3" ht="12.75">
      <c r="B2100"/>
      <c r="C2100"/>
    </row>
    <row r="2101" spans="2:3" ht="12.75">
      <c r="B2101"/>
      <c r="C2101"/>
    </row>
    <row r="2102" spans="2:3" ht="12.75">
      <c r="B2102"/>
      <c r="C2102"/>
    </row>
    <row r="2103" spans="2:3" ht="12.75">
      <c r="B2103"/>
      <c r="C2103"/>
    </row>
    <row r="2104" spans="2:3" ht="12.75">
      <c r="B2104"/>
      <c r="C2104"/>
    </row>
    <row r="2105" spans="2:3" ht="12.75">
      <c r="B2105"/>
      <c r="C2105"/>
    </row>
    <row r="2106" spans="2:3" ht="12.75">
      <c r="B2106"/>
      <c r="C2106"/>
    </row>
    <row r="2107" spans="2:3" ht="12.75">
      <c r="B2107"/>
      <c r="C2107"/>
    </row>
    <row r="2108" spans="2:3" ht="12.75">
      <c r="B2108"/>
      <c r="C2108"/>
    </row>
    <row r="2109" spans="2:3" ht="12.75">
      <c r="B2109"/>
      <c r="C2109"/>
    </row>
    <row r="2110" spans="2:3" ht="12.75">
      <c r="B2110"/>
      <c r="C2110"/>
    </row>
    <row r="2111" spans="2:3" ht="12.75">
      <c r="B2111"/>
      <c r="C2111"/>
    </row>
    <row r="2112" spans="2:3" ht="12.75">
      <c r="B2112"/>
      <c r="C2112"/>
    </row>
    <row r="2113" spans="2:3" ht="12.75">
      <c r="B2113"/>
      <c r="C2113"/>
    </row>
    <row r="2114" spans="2:3" ht="12.75">
      <c r="B2114"/>
      <c r="C2114"/>
    </row>
    <row r="2115" spans="2:3" ht="12.75">
      <c r="B2115"/>
      <c r="C2115"/>
    </row>
    <row r="2116" spans="2:3" ht="12.75">
      <c r="B2116"/>
      <c r="C2116"/>
    </row>
    <row r="2117" spans="2:3" ht="12.75">
      <c r="B2117"/>
      <c r="C2117"/>
    </row>
    <row r="2118" spans="2:3" ht="12.75">
      <c r="B2118"/>
      <c r="C2118"/>
    </row>
    <row r="2119" spans="2:3" ht="12.75">
      <c r="B2119"/>
      <c r="C2119"/>
    </row>
    <row r="2120" spans="2:3" ht="12.75">
      <c r="B2120"/>
      <c r="C2120"/>
    </row>
    <row r="2121" spans="2:3" ht="12.75">
      <c r="B2121"/>
      <c r="C2121"/>
    </row>
    <row r="2122" spans="2:3" ht="12.75">
      <c r="B2122"/>
      <c r="C2122"/>
    </row>
    <row r="2123" spans="2:3" ht="12.75">
      <c r="B2123"/>
      <c r="C2123"/>
    </row>
    <row r="2124" spans="2:3" ht="12.75">
      <c r="B2124"/>
      <c r="C2124"/>
    </row>
    <row r="2125" spans="2:3" ht="12.75">
      <c r="B2125"/>
      <c r="C2125"/>
    </row>
    <row r="2126" spans="2:3" ht="12.75">
      <c r="B2126"/>
      <c r="C2126"/>
    </row>
    <row r="2127" spans="2:3" ht="12.75">
      <c r="B2127"/>
      <c r="C2127"/>
    </row>
    <row r="2128" spans="2:3" ht="12.75">
      <c r="B2128"/>
      <c r="C2128"/>
    </row>
    <row r="2129" spans="2:3" ht="12.75">
      <c r="B2129"/>
      <c r="C2129"/>
    </row>
    <row r="2130" spans="2:3" ht="12.75">
      <c r="B2130"/>
      <c r="C2130"/>
    </row>
    <row r="2131" spans="2:3" ht="12.75">
      <c r="B2131"/>
      <c r="C2131"/>
    </row>
    <row r="2132" spans="2:3" ht="12.75">
      <c r="B2132"/>
      <c r="C2132"/>
    </row>
    <row r="2133" spans="2:3" ht="12.75">
      <c r="B2133"/>
      <c r="C2133"/>
    </row>
    <row r="2134" spans="2:3" ht="12.75">
      <c r="B2134"/>
      <c r="C2134"/>
    </row>
    <row r="2135" spans="2:3" ht="12.75">
      <c r="B2135"/>
      <c r="C2135"/>
    </row>
    <row r="2136" spans="2:3" ht="12.75">
      <c r="B2136"/>
      <c r="C2136"/>
    </row>
    <row r="2137" spans="2:3" ht="12.75">
      <c r="B2137"/>
      <c r="C2137"/>
    </row>
    <row r="2138" spans="2:3" ht="12.75">
      <c r="B2138"/>
      <c r="C2138"/>
    </row>
    <row r="2139" spans="2:3" ht="12.75">
      <c r="B2139"/>
      <c r="C2139"/>
    </row>
    <row r="2140" spans="2:3" ht="12.75">
      <c r="B2140"/>
      <c r="C2140"/>
    </row>
    <row r="2141" spans="2:3" ht="12.75">
      <c r="B2141"/>
      <c r="C2141"/>
    </row>
    <row r="2142" spans="2:3" ht="12.75">
      <c r="B2142"/>
      <c r="C2142"/>
    </row>
    <row r="2143" spans="2:3" ht="12.75">
      <c r="B2143"/>
      <c r="C2143"/>
    </row>
    <row r="2144" spans="2:3" ht="12.75">
      <c r="B2144"/>
      <c r="C2144"/>
    </row>
    <row r="2145" spans="2:3" ht="12.75">
      <c r="B2145"/>
      <c r="C2145"/>
    </row>
    <row r="2146" spans="2:3" ht="12.75">
      <c r="B2146"/>
      <c r="C2146"/>
    </row>
    <row r="2147" spans="2:3" ht="12.75">
      <c r="B2147"/>
      <c r="C2147"/>
    </row>
    <row r="2148" spans="2:3" ht="12.75">
      <c r="B2148"/>
      <c r="C2148"/>
    </row>
    <row r="2149" spans="2:3" ht="12.75">
      <c r="B2149"/>
      <c r="C2149"/>
    </row>
    <row r="2150" spans="2:3" ht="12.75">
      <c r="B2150"/>
      <c r="C2150"/>
    </row>
    <row r="2151" spans="2:3" ht="12.75">
      <c r="B2151"/>
      <c r="C2151"/>
    </row>
    <row r="2152" spans="2:3" ht="12.75">
      <c r="B2152"/>
      <c r="C2152"/>
    </row>
    <row r="2153" spans="2:3" ht="12.75">
      <c r="B2153"/>
      <c r="C2153"/>
    </row>
    <row r="2154" spans="2:3" ht="12.75">
      <c r="B2154"/>
      <c r="C2154"/>
    </row>
    <row r="2155" spans="2:3" ht="12.75">
      <c r="B2155"/>
      <c r="C2155"/>
    </row>
    <row r="2156" spans="2:3" ht="12.75">
      <c r="B2156"/>
      <c r="C2156"/>
    </row>
    <row r="2157" spans="2:3" ht="12.75">
      <c r="B2157"/>
      <c r="C2157"/>
    </row>
    <row r="2158" spans="2:3" ht="12.75">
      <c r="B2158"/>
      <c r="C2158"/>
    </row>
    <row r="2159" spans="2:3" ht="12.75">
      <c r="B2159"/>
      <c r="C2159"/>
    </row>
    <row r="2160" spans="2:3" ht="12.75">
      <c r="B2160"/>
      <c r="C2160"/>
    </row>
    <row r="2161" spans="2:3" ht="12.75">
      <c r="B2161"/>
      <c r="C2161"/>
    </row>
    <row r="2162" spans="2:3" ht="12.75">
      <c r="B2162"/>
      <c r="C2162"/>
    </row>
    <row r="2163" spans="2:3" ht="12.75">
      <c r="B2163"/>
      <c r="C2163"/>
    </row>
    <row r="2164" spans="2:3" ht="12.75">
      <c r="B2164"/>
      <c r="C2164"/>
    </row>
    <row r="2165" spans="2:3" ht="12.75">
      <c r="B2165"/>
      <c r="C2165"/>
    </row>
    <row r="2166" spans="2:3" ht="12.75">
      <c r="B2166"/>
      <c r="C2166"/>
    </row>
    <row r="2167" spans="2:3" ht="12.75">
      <c r="B2167"/>
      <c r="C2167"/>
    </row>
    <row r="2168" spans="2:3" ht="12.75">
      <c r="B2168"/>
      <c r="C2168"/>
    </row>
    <row r="2169" spans="2:3" ht="12.75">
      <c r="B2169"/>
      <c r="C2169"/>
    </row>
    <row r="2170" spans="2:3" ht="12.75">
      <c r="B2170"/>
      <c r="C2170"/>
    </row>
    <row r="2171" spans="2:3" ht="12.75">
      <c r="B2171"/>
      <c r="C2171"/>
    </row>
    <row r="2172" spans="2:3" ht="12.75">
      <c r="B2172"/>
      <c r="C2172"/>
    </row>
    <row r="2173" spans="2:3" ht="12.75">
      <c r="B2173"/>
      <c r="C2173"/>
    </row>
    <row r="2174" spans="2:3" ht="12.75">
      <c r="B2174"/>
      <c r="C2174"/>
    </row>
    <row r="2175" spans="2:3" ht="12.75">
      <c r="B2175"/>
      <c r="C2175"/>
    </row>
    <row r="2176" spans="2:3" ht="12.75">
      <c r="B2176"/>
      <c r="C2176"/>
    </row>
    <row r="2177" spans="2:3" ht="12.75">
      <c r="B2177"/>
      <c r="C2177"/>
    </row>
    <row r="2178" spans="2:3" ht="12.75">
      <c r="B2178"/>
      <c r="C2178"/>
    </row>
    <row r="2179" spans="2:3" ht="12.75">
      <c r="B2179"/>
      <c r="C2179"/>
    </row>
    <row r="2180" spans="2:3" ht="12.75">
      <c r="B2180"/>
      <c r="C2180"/>
    </row>
    <row r="2181" spans="2:3" ht="12.75">
      <c r="B2181"/>
      <c r="C2181"/>
    </row>
    <row r="2182" spans="2:3" ht="12.75">
      <c r="B2182"/>
      <c r="C2182"/>
    </row>
    <row r="2183" spans="2:3" ht="12.75">
      <c r="B2183"/>
      <c r="C2183"/>
    </row>
    <row r="2184" spans="2:3" ht="12.75">
      <c r="B2184"/>
      <c r="C2184"/>
    </row>
    <row r="2185" spans="2:3" ht="12.75">
      <c r="B2185"/>
      <c r="C2185"/>
    </row>
    <row r="2186" spans="2:3" ht="12.75">
      <c r="B2186"/>
      <c r="C2186"/>
    </row>
    <row r="2187" spans="2:3" ht="12.75">
      <c r="B2187"/>
      <c r="C2187"/>
    </row>
    <row r="2188" spans="2:3" ht="12.75">
      <c r="B2188"/>
      <c r="C2188"/>
    </row>
    <row r="2189" spans="2:3" ht="12.75">
      <c r="B2189"/>
      <c r="C2189"/>
    </row>
    <row r="2190" spans="2:3" ht="12.75">
      <c r="B2190"/>
      <c r="C2190"/>
    </row>
    <row r="2191" spans="2:3" ht="12.75">
      <c r="B2191"/>
      <c r="C2191"/>
    </row>
    <row r="2192" spans="2:3" ht="12.75">
      <c r="B2192"/>
      <c r="C2192"/>
    </row>
    <row r="2193" spans="2:3" ht="12.75">
      <c r="B2193"/>
      <c r="C2193"/>
    </row>
    <row r="2194" spans="2:3" ht="12.75">
      <c r="B2194"/>
      <c r="C2194"/>
    </row>
    <row r="2195" spans="2:3" ht="12.75">
      <c r="B2195"/>
      <c r="C2195"/>
    </row>
    <row r="2196" spans="2:3" ht="12.75">
      <c r="B2196"/>
      <c r="C2196"/>
    </row>
    <row r="2197" spans="2:3" ht="12.75">
      <c r="B2197"/>
      <c r="C2197"/>
    </row>
    <row r="2198" spans="2:3" ht="12.75">
      <c r="B2198"/>
      <c r="C2198"/>
    </row>
    <row r="2199" spans="2:3" ht="12.75">
      <c r="B2199"/>
      <c r="C2199"/>
    </row>
    <row r="2200" spans="2:3" ht="12.75">
      <c r="B2200"/>
      <c r="C2200"/>
    </row>
    <row r="2201" spans="2:3" ht="12.75">
      <c r="B2201"/>
      <c r="C2201"/>
    </row>
    <row r="2202" spans="2:3" ht="12.75">
      <c r="B2202"/>
      <c r="C2202"/>
    </row>
    <row r="2203" spans="2:3" ht="12.75">
      <c r="B2203"/>
      <c r="C2203"/>
    </row>
    <row r="2204" spans="2:3" ht="12.75">
      <c r="B2204"/>
      <c r="C2204"/>
    </row>
    <row r="2205" spans="2:3" ht="12.75">
      <c r="B2205"/>
      <c r="C2205"/>
    </row>
    <row r="2206" spans="2:3" ht="12.75">
      <c r="B2206"/>
      <c r="C2206"/>
    </row>
    <row r="2207" spans="2:3" ht="12.75">
      <c r="B2207"/>
      <c r="C2207"/>
    </row>
    <row r="2208" spans="2:3" ht="12.75">
      <c r="B2208"/>
      <c r="C2208"/>
    </row>
    <row r="2209" spans="2:3" ht="12.75">
      <c r="B2209"/>
      <c r="C2209"/>
    </row>
    <row r="2210" spans="2:3" ht="12.75">
      <c r="B2210"/>
      <c r="C2210"/>
    </row>
    <row r="2211" spans="2:3" ht="12.75">
      <c r="B2211"/>
      <c r="C2211"/>
    </row>
    <row r="2212" spans="2:3" ht="12.75">
      <c r="B2212"/>
      <c r="C2212"/>
    </row>
    <row r="2213" spans="2:3" ht="12.75">
      <c r="B2213"/>
      <c r="C2213"/>
    </row>
    <row r="2214" spans="2:3" ht="12.75">
      <c r="B2214"/>
      <c r="C2214"/>
    </row>
    <row r="2215" spans="2:3" ht="12.75">
      <c r="B2215"/>
      <c r="C2215"/>
    </row>
    <row r="2216" spans="2:3" ht="12.75">
      <c r="B2216"/>
      <c r="C2216"/>
    </row>
    <row r="2217" spans="2:3" ht="12.75">
      <c r="B2217"/>
      <c r="C2217"/>
    </row>
    <row r="2218" spans="2:3" ht="12.75">
      <c r="B2218"/>
      <c r="C2218"/>
    </row>
    <row r="2219" spans="2:3" ht="12.75">
      <c r="B2219"/>
      <c r="C2219"/>
    </row>
    <row r="2220" spans="2:3" ht="12.75">
      <c r="B2220"/>
      <c r="C2220"/>
    </row>
    <row r="2221" spans="2:3" ht="12.75">
      <c r="B2221"/>
      <c r="C2221"/>
    </row>
    <row r="2222" spans="2:3" ht="12.75">
      <c r="B2222"/>
      <c r="C2222"/>
    </row>
    <row r="2223" spans="2:3" ht="12.75">
      <c r="B2223"/>
      <c r="C2223"/>
    </row>
    <row r="2224" spans="2:3" ht="12.75">
      <c r="B2224"/>
      <c r="C2224"/>
    </row>
    <row r="2225" spans="2:3" ht="12.75">
      <c r="B2225"/>
      <c r="C2225"/>
    </row>
    <row r="2226" spans="2:3" ht="12.75">
      <c r="B2226"/>
      <c r="C2226"/>
    </row>
    <row r="2227" spans="2:3" ht="12.75">
      <c r="B2227"/>
      <c r="C2227"/>
    </row>
    <row r="2228" spans="2:3" ht="12.75">
      <c r="B2228"/>
      <c r="C2228"/>
    </row>
    <row r="2229" spans="2:3" ht="12.75">
      <c r="B2229"/>
      <c r="C2229"/>
    </row>
    <row r="2230" spans="2:3" ht="12.75">
      <c r="B2230"/>
      <c r="C2230"/>
    </row>
    <row r="2231" spans="2:3" ht="12.75">
      <c r="B2231"/>
      <c r="C2231"/>
    </row>
    <row r="2232" spans="2:3" ht="12.75">
      <c r="B2232"/>
      <c r="C2232"/>
    </row>
    <row r="2233" spans="2:3" ht="12.75">
      <c r="B2233"/>
      <c r="C2233"/>
    </row>
    <row r="2234" spans="2:3" ht="12.75">
      <c r="B2234"/>
      <c r="C2234"/>
    </row>
    <row r="2235" spans="2:3" ht="12.75">
      <c r="B2235"/>
      <c r="C2235"/>
    </row>
    <row r="2236" spans="2:3" ht="12.75">
      <c r="B2236"/>
      <c r="C2236"/>
    </row>
    <row r="2237" spans="2:3" ht="12.75">
      <c r="B2237"/>
      <c r="C2237"/>
    </row>
    <row r="2238" spans="2:3" ht="12.75">
      <c r="B2238"/>
      <c r="C2238"/>
    </row>
    <row r="2239" spans="2:3" ht="12.75">
      <c r="B2239"/>
      <c r="C2239"/>
    </row>
    <row r="2240" spans="2:3" ht="12.75">
      <c r="B2240"/>
      <c r="C2240"/>
    </row>
    <row r="2241" spans="2:3" ht="12.75">
      <c r="B2241"/>
      <c r="C2241"/>
    </row>
    <row r="2242" spans="2:3" ht="12.75">
      <c r="B2242"/>
      <c r="C2242"/>
    </row>
    <row r="2243" spans="2:3" ht="12.75">
      <c r="B2243"/>
      <c r="C2243"/>
    </row>
    <row r="2244" spans="2:3" ht="12.75">
      <c r="B2244"/>
      <c r="C2244"/>
    </row>
    <row r="2245" spans="2:3" ht="12.75">
      <c r="B2245"/>
      <c r="C2245"/>
    </row>
    <row r="2246" spans="2:3" ht="12.75">
      <c r="B2246"/>
      <c r="C2246"/>
    </row>
    <row r="2247" spans="2:3" ht="12.75">
      <c r="B2247"/>
      <c r="C2247"/>
    </row>
    <row r="2248" spans="2:3" ht="12.75">
      <c r="B2248"/>
      <c r="C2248"/>
    </row>
    <row r="2249" spans="2:3" ht="12.75">
      <c r="B2249"/>
      <c r="C2249"/>
    </row>
    <row r="2250" spans="2:3" ht="12.75">
      <c r="B2250"/>
      <c r="C2250"/>
    </row>
    <row r="2251" spans="2:3" ht="12.75">
      <c r="B2251"/>
      <c r="C2251"/>
    </row>
    <row r="2252" spans="2:3" ht="12.75">
      <c r="B2252"/>
      <c r="C2252"/>
    </row>
    <row r="2253" spans="2:3" ht="12.75">
      <c r="B2253"/>
      <c r="C2253"/>
    </row>
    <row r="2254" spans="2:3" ht="12.75">
      <c r="B2254"/>
      <c r="C2254"/>
    </row>
    <row r="2255" spans="2:3" ht="12.75">
      <c r="B2255"/>
      <c r="C2255"/>
    </row>
    <row r="2256" spans="2:3" ht="12.75">
      <c r="B2256"/>
      <c r="C2256"/>
    </row>
    <row r="2257" spans="2:3" ht="12.75">
      <c r="B2257"/>
      <c r="C2257"/>
    </row>
    <row r="2258" spans="2:3" ht="12.75">
      <c r="B2258"/>
      <c r="C2258"/>
    </row>
    <row r="2259" spans="2:3" ht="12.75">
      <c r="B2259"/>
      <c r="C2259"/>
    </row>
    <row r="2260" spans="2:3" ht="12.75">
      <c r="B2260"/>
      <c r="C2260"/>
    </row>
    <row r="2261" spans="2:3" ht="12.75">
      <c r="B2261"/>
      <c r="C2261"/>
    </row>
    <row r="2262" spans="2:3" ht="12.75">
      <c r="B2262"/>
      <c r="C2262"/>
    </row>
    <row r="2263" spans="2:3" ht="12.75">
      <c r="B2263"/>
      <c r="C2263"/>
    </row>
    <row r="2264" spans="2:3" ht="12.75">
      <c r="B2264"/>
      <c r="C2264"/>
    </row>
    <row r="2265" spans="2:3" ht="12.75">
      <c r="B2265"/>
      <c r="C2265"/>
    </row>
    <row r="2266" spans="2:3" ht="12.75">
      <c r="B2266"/>
      <c r="C2266"/>
    </row>
    <row r="2267" spans="2:3" ht="12.75">
      <c r="B2267"/>
      <c r="C2267"/>
    </row>
    <row r="2268" spans="2:3" ht="12.75">
      <c r="B2268"/>
      <c r="C2268"/>
    </row>
    <row r="2269" spans="2:3" ht="12.75">
      <c r="B2269"/>
      <c r="C2269"/>
    </row>
    <row r="2270" spans="2:3" ht="12.75">
      <c r="B2270"/>
      <c r="C2270"/>
    </row>
    <row r="2271" spans="2:3" ht="12.75">
      <c r="B2271"/>
      <c r="C2271"/>
    </row>
    <row r="2272" spans="2:3" ht="12.75">
      <c r="B2272"/>
      <c r="C2272"/>
    </row>
    <row r="2273" spans="2:3" ht="12.75">
      <c r="B2273"/>
      <c r="C2273"/>
    </row>
    <row r="2274" spans="2:3" ht="12.75">
      <c r="B2274"/>
      <c r="C2274"/>
    </row>
    <row r="2275" spans="2:3" ht="12.75">
      <c r="B2275"/>
      <c r="C2275"/>
    </row>
    <row r="2276" spans="2:3" ht="12.75">
      <c r="B2276"/>
      <c r="C2276"/>
    </row>
    <row r="2277" spans="2:3" ht="12.75">
      <c r="B2277"/>
      <c r="C2277"/>
    </row>
    <row r="2278" spans="2:3" ht="12.75">
      <c r="B2278"/>
      <c r="C2278"/>
    </row>
    <row r="2279" spans="2:3" ht="12.75">
      <c r="B2279"/>
      <c r="C2279"/>
    </row>
    <row r="2280" spans="2:3" ht="12.75">
      <c r="B2280"/>
      <c r="C2280"/>
    </row>
    <row r="2281" spans="2:3" ht="12.75">
      <c r="B2281"/>
      <c r="C2281"/>
    </row>
    <row r="2282" spans="2:3" ht="12.75">
      <c r="B2282"/>
      <c r="C2282"/>
    </row>
    <row r="2283" spans="2:3" ht="12.75">
      <c r="B2283"/>
      <c r="C2283"/>
    </row>
    <row r="2284" spans="2:3" ht="12.75">
      <c r="B2284"/>
      <c r="C2284"/>
    </row>
    <row r="2285" spans="2:3" ht="12.75">
      <c r="B2285"/>
      <c r="C2285"/>
    </row>
    <row r="2286" spans="2:3" ht="12.75">
      <c r="B2286"/>
      <c r="C2286"/>
    </row>
    <row r="2287" spans="2:3" ht="12.75">
      <c r="B2287"/>
      <c r="C2287"/>
    </row>
    <row r="2288" spans="2:3" ht="12.75">
      <c r="B2288"/>
      <c r="C2288"/>
    </row>
    <row r="2289" spans="2:3" ht="12.75">
      <c r="B2289"/>
      <c r="C2289"/>
    </row>
    <row r="2290" spans="2:3" ht="12.75">
      <c r="B2290"/>
      <c r="C2290"/>
    </row>
    <row r="2291" spans="2:3" ht="12.75">
      <c r="B2291"/>
      <c r="C2291"/>
    </row>
    <row r="2292" spans="2:3" ht="12.75">
      <c r="B2292"/>
      <c r="C2292"/>
    </row>
    <row r="2293" spans="2:3" ht="12.75">
      <c r="B2293"/>
      <c r="C2293"/>
    </row>
    <row r="2294" spans="2:3" ht="12.75">
      <c r="B2294"/>
      <c r="C2294"/>
    </row>
    <row r="2295" spans="2:3" ht="12.75">
      <c r="B2295"/>
      <c r="C2295"/>
    </row>
    <row r="2296" spans="2:3" ht="12.75">
      <c r="B2296"/>
      <c r="C2296"/>
    </row>
    <row r="2297" spans="2:3" ht="12.75">
      <c r="B2297"/>
      <c r="C2297"/>
    </row>
    <row r="2298" spans="2:3" ht="12.75">
      <c r="B2298"/>
      <c r="C2298"/>
    </row>
    <row r="2299" spans="2:3" ht="12.75">
      <c r="B2299"/>
      <c r="C2299"/>
    </row>
    <row r="2300" spans="2:3" ht="12.75">
      <c r="B2300"/>
      <c r="C2300"/>
    </row>
    <row r="2301" spans="2:3" ht="12.75">
      <c r="B2301"/>
      <c r="C2301"/>
    </row>
    <row r="2302" spans="2:3" ht="12.75">
      <c r="B2302"/>
      <c r="C2302"/>
    </row>
    <row r="2303" spans="2:3" ht="12.75">
      <c r="B2303"/>
      <c r="C2303"/>
    </row>
    <row r="2304" spans="2:3" ht="12.75">
      <c r="B2304"/>
      <c r="C2304"/>
    </row>
    <row r="2305" spans="2:3" ht="12.75">
      <c r="B2305"/>
      <c r="C2305"/>
    </row>
    <row r="2306" spans="2:3" ht="12.75">
      <c r="B2306"/>
      <c r="C2306"/>
    </row>
    <row r="2307" spans="2:3" ht="12.75">
      <c r="B2307"/>
      <c r="C2307"/>
    </row>
    <row r="2308" spans="2:3" ht="12.75">
      <c r="B2308"/>
      <c r="C2308"/>
    </row>
    <row r="2309" spans="2:3" ht="12.75">
      <c r="B2309"/>
      <c r="C2309"/>
    </row>
    <row r="2310" spans="2:3" ht="12.75">
      <c r="B2310"/>
      <c r="C2310"/>
    </row>
    <row r="2311" spans="2:3" ht="12.75">
      <c r="B2311"/>
      <c r="C2311"/>
    </row>
    <row r="2312" spans="2:3" ht="12.75">
      <c r="B2312"/>
      <c r="C2312"/>
    </row>
    <row r="2313" spans="2:3" ht="12.75">
      <c r="B2313"/>
      <c r="C2313"/>
    </row>
    <row r="2314" spans="2:3" ht="12.75">
      <c r="B2314"/>
      <c r="C2314"/>
    </row>
    <row r="2315" spans="2:3" ht="12.75">
      <c r="B2315"/>
      <c r="C2315"/>
    </row>
    <row r="2316" spans="2:3" ht="12.75">
      <c r="B2316"/>
      <c r="C2316"/>
    </row>
    <row r="2317" spans="2:3" ht="12.75">
      <c r="B2317"/>
      <c r="C2317"/>
    </row>
    <row r="2318" spans="2:3" ht="12.75">
      <c r="B2318"/>
      <c r="C2318"/>
    </row>
    <row r="2319" spans="2:3" ht="12.75">
      <c r="B2319"/>
      <c r="C2319"/>
    </row>
    <row r="2320" spans="2:3" ht="12.75">
      <c r="B2320"/>
      <c r="C2320"/>
    </row>
    <row r="2321" spans="2:3" ht="12.75">
      <c r="B2321"/>
      <c r="C2321"/>
    </row>
    <row r="2322" spans="2:3" ht="12.75">
      <c r="B2322"/>
      <c r="C2322"/>
    </row>
    <row r="2323" spans="2:3" ht="12.75">
      <c r="B2323"/>
      <c r="C2323"/>
    </row>
    <row r="2324" spans="2:3" ht="12.75">
      <c r="B2324"/>
      <c r="C2324"/>
    </row>
    <row r="2325" spans="2:3" ht="12.75">
      <c r="B2325"/>
      <c r="C2325"/>
    </row>
    <row r="2326" spans="2:3" ht="12.75">
      <c r="B2326"/>
      <c r="C2326"/>
    </row>
    <row r="2327" spans="2:3" ht="12.75">
      <c r="B2327"/>
      <c r="C2327"/>
    </row>
    <row r="2328" spans="2:3" ht="12.75">
      <c r="B2328"/>
      <c r="C2328"/>
    </row>
    <row r="2329" spans="2:3" ht="12.75">
      <c r="B2329"/>
      <c r="C2329"/>
    </row>
    <row r="2330" spans="2:3" ht="12.75">
      <c r="B2330"/>
      <c r="C2330"/>
    </row>
    <row r="2331" spans="2:3" ht="12.75">
      <c r="B2331"/>
      <c r="C2331"/>
    </row>
    <row r="2332" spans="2:3" ht="12.75">
      <c r="B2332"/>
      <c r="C2332"/>
    </row>
    <row r="2333" spans="2:3" ht="12.75">
      <c r="B2333"/>
      <c r="C2333"/>
    </row>
    <row r="2334" spans="2:3" ht="12.75">
      <c r="B2334"/>
      <c r="C2334"/>
    </row>
    <row r="2335" spans="2:3" ht="12.75">
      <c r="B2335"/>
      <c r="C2335"/>
    </row>
    <row r="2336" spans="2:3" ht="12.75">
      <c r="B2336"/>
      <c r="C2336"/>
    </row>
    <row r="2337" spans="2:3" ht="12.75">
      <c r="B2337"/>
      <c r="C2337"/>
    </row>
    <row r="2338" spans="2:3" ht="12.75">
      <c r="B2338"/>
      <c r="C2338"/>
    </row>
    <row r="2339" spans="2:3" ht="12.75">
      <c r="B2339"/>
      <c r="C2339"/>
    </row>
    <row r="2340" spans="2:3" ht="12.75">
      <c r="B2340"/>
      <c r="C2340"/>
    </row>
    <row r="2341" spans="2:3" ht="12.75">
      <c r="B2341"/>
      <c r="C2341"/>
    </row>
    <row r="2342" spans="2:3" ht="12.75">
      <c r="B2342"/>
      <c r="C2342"/>
    </row>
    <row r="2343" spans="2:3" ht="12.75">
      <c r="B2343"/>
      <c r="C2343"/>
    </row>
    <row r="2344" spans="2:3" ht="12.75">
      <c r="B2344"/>
      <c r="C2344"/>
    </row>
    <row r="2345" spans="2:3" ht="12.75">
      <c r="B2345"/>
      <c r="C2345"/>
    </row>
    <row r="2346" spans="2:3" ht="12.75">
      <c r="B2346"/>
      <c r="C2346"/>
    </row>
    <row r="2347" spans="2:3" ht="12.75">
      <c r="B2347"/>
      <c r="C2347"/>
    </row>
    <row r="2348" spans="2:3" ht="12.75">
      <c r="B2348"/>
      <c r="C2348"/>
    </row>
    <row r="2349" spans="2:3" ht="12.75">
      <c r="B2349"/>
      <c r="C2349"/>
    </row>
    <row r="2350" spans="2:3" ht="12.75">
      <c r="B2350"/>
      <c r="C2350"/>
    </row>
    <row r="2351" spans="2:3" ht="12.75">
      <c r="B2351"/>
      <c r="C2351"/>
    </row>
    <row r="2352" spans="2:3" ht="12.75">
      <c r="B2352"/>
      <c r="C2352"/>
    </row>
    <row r="2353" spans="2:3" ht="12.75">
      <c r="B2353"/>
      <c r="C2353"/>
    </row>
    <row r="2354" spans="2:3" ht="12.75">
      <c r="B2354"/>
      <c r="C2354"/>
    </row>
    <row r="2355" spans="2:3" ht="12.75">
      <c r="B2355"/>
      <c r="C2355"/>
    </row>
    <row r="2356" spans="2:3" ht="12.75">
      <c r="B2356"/>
      <c r="C2356"/>
    </row>
    <row r="2357" spans="2:3" ht="12.75">
      <c r="B2357"/>
      <c r="C2357"/>
    </row>
    <row r="2358" spans="2:3" ht="12.75">
      <c r="B2358"/>
      <c r="C2358"/>
    </row>
    <row r="2359" spans="2:3" ht="12.75">
      <c r="B2359"/>
      <c r="C2359"/>
    </row>
    <row r="2360" spans="2:3" ht="12.75">
      <c r="B2360"/>
      <c r="C2360"/>
    </row>
    <row r="2361" spans="2:3" ht="12.75">
      <c r="B2361"/>
      <c r="C2361"/>
    </row>
    <row r="2362" spans="2:3" ht="12.75">
      <c r="B2362"/>
      <c r="C2362"/>
    </row>
    <row r="2363" spans="2:3" ht="12.75">
      <c r="B2363"/>
      <c r="C2363"/>
    </row>
    <row r="2364" spans="2:3" ht="12.75">
      <c r="B2364"/>
      <c r="C2364"/>
    </row>
    <row r="2365" spans="2:3" ht="12.75">
      <c r="B2365"/>
      <c r="C2365"/>
    </row>
    <row r="2366" spans="2:3" ht="12.75">
      <c r="B2366"/>
      <c r="C2366"/>
    </row>
    <row r="2367" spans="2:3" ht="12.75">
      <c r="B2367"/>
      <c r="C2367"/>
    </row>
    <row r="2368" spans="2:3" ht="12.75">
      <c r="B2368"/>
      <c r="C2368"/>
    </row>
    <row r="2369" spans="2:3" ht="12.75">
      <c r="B2369"/>
      <c r="C2369"/>
    </row>
    <row r="2370" spans="2:3" ht="12.75">
      <c r="B2370"/>
      <c r="C2370"/>
    </row>
    <row r="2371" spans="2:3" ht="12.75">
      <c r="B2371"/>
      <c r="C2371"/>
    </row>
    <row r="2372" spans="2:3" ht="12.75">
      <c r="B2372"/>
      <c r="C2372"/>
    </row>
    <row r="2373" spans="2:3" ht="12.75">
      <c r="B2373"/>
      <c r="C2373"/>
    </row>
    <row r="2374" spans="2:3" ht="12.75">
      <c r="B2374"/>
      <c r="C2374"/>
    </row>
    <row r="2375" spans="2:3" ht="12.75">
      <c r="B2375"/>
      <c r="C2375"/>
    </row>
    <row r="2376" spans="2:3" ht="12.75">
      <c r="B2376"/>
      <c r="C2376"/>
    </row>
    <row r="2377" spans="2:3" ht="12.75">
      <c r="B2377"/>
      <c r="C2377"/>
    </row>
    <row r="2378" spans="2:3" ht="12.75">
      <c r="B2378"/>
      <c r="C2378"/>
    </row>
    <row r="2379" spans="2:3" ht="12.75">
      <c r="B2379"/>
      <c r="C2379"/>
    </row>
    <row r="2380" spans="2:3" ht="12.75">
      <c r="B2380"/>
      <c r="C2380"/>
    </row>
    <row r="2381" spans="2:3" ht="12.75">
      <c r="B2381"/>
      <c r="C2381"/>
    </row>
    <row r="2382" spans="2:3" ht="12.75">
      <c r="B2382"/>
      <c r="C2382"/>
    </row>
    <row r="2383" spans="2:3" ht="12.75">
      <c r="B2383"/>
      <c r="C2383"/>
    </row>
    <row r="2384" spans="2:3" ht="12.75">
      <c r="B2384"/>
      <c r="C2384"/>
    </row>
    <row r="2385" spans="2:3" ht="12.75">
      <c r="B2385"/>
      <c r="C2385"/>
    </row>
    <row r="2386" spans="2:3" ht="12.75">
      <c r="B2386"/>
      <c r="C2386"/>
    </row>
    <row r="2387" spans="2:3" ht="12.75">
      <c r="B2387"/>
      <c r="C2387"/>
    </row>
    <row r="2388" spans="2:3" ht="12.75">
      <c r="B2388"/>
      <c r="C2388"/>
    </row>
    <row r="2389" spans="2:3" ht="12.75">
      <c r="B2389"/>
      <c r="C2389"/>
    </row>
    <row r="2390" spans="2:3" ht="12.75">
      <c r="B2390"/>
      <c r="C2390"/>
    </row>
    <row r="2391" spans="2:3" ht="12.75">
      <c r="B2391"/>
      <c r="C2391"/>
    </row>
    <row r="2392" spans="2:3" ht="12.75">
      <c r="B2392"/>
      <c r="C2392"/>
    </row>
    <row r="2393" spans="2:3" ht="12.75">
      <c r="B2393"/>
      <c r="C2393"/>
    </row>
    <row r="2394" spans="2:3" ht="12.75">
      <c r="B2394"/>
      <c r="C2394"/>
    </row>
    <row r="2395" spans="2:3" ht="12.75">
      <c r="B2395"/>
      <c r="C2395"/>
    </row>
    <row r="2396" spans="2:3" ht="12.75">
      <c r="B2396"/>
      <c r="C2396"/>
    </row>
    <row r="2397" spans="2:3" ht="12.75">
      <c r="B2397"/>
      <c r="C2397"/>
    </row>
    <row r="2398" spans="2:3" ht="12.75">
      <c r="B2398"/>
      <c r="C2398"/>
    </row>
    <row r="2399" spans="2:3" ht="12.75">
      <c r="B2399"/>
      <c r="C2399"/>
    </row>
    <row r="2400" spans="2:3" ht="12.75">
      <c r="B2400"/>
      <c r="C2400"/>
    </row>
    <row r="2401" spans="2:3" ht="12.75">
      <c r="B2401"/>
      <c r="C2401"/>
    </row>
    <row r="2402" spans="2:3" ht="12.75">
      <c r="B2402"/>
      <c r="C2402"/>
    </row>
    <row r="2403" spans="2:3" ht="12.75">
      <c r="B2403"/>
      <c r="C2403"/>
    </row>
    <row r="2404" spans="2:3" ht="12.75">
      <c r="B2404"/>
      <c r="C2404"/>
    </row>
    <row r="2405" spans="2:3" ht="12.75">
      <c r="B2405"/>
      <c r="C2405"/>
    </row>
    <row r="2406" spans="2:3" ht="12.75">
      <c r="B2406"/>
      <c r="C2406"/>
    </row>
    <row r="2407" spans="2:3" ht="12.75">
      <c r="B2407"/>
      <c r="C2407"/>
    </row>
    <row r="2408" spans="2:3" ht="12.75">
      <c r="B2408"/>
      <c r="C2408"/>
    </row>
    <row r="2409" spans="2:3" ht="12.75">
      <c r="B2409"/>
      <c r="C2409"/>
    </row>
    <row r="2410" spans="2:3" ht="12.75">
      <c r="B2410"/>
      <c r="C2410"/>
    </row>
    <row r="2411" spans="2:3" ht="12.75">
      <c r="B2411"/>
      <c r="C2411"/>
    </row>
    <row r="2412" spans="2:3" ht="12.75">
      <c r="B2412"/>
      <c r="C2412"/>
    </row>
    <row r="2413" spans="2:3" ht="12.75">
      <c r="B2413"/>
      <c r="C2413"/>
    </row>
    <row r="2414" spans="2:3" ht="12.75">
      <c r="B2414"/>
      <c r="C2414"/>
    </row>
    <row r="2415" spans="2:3" ht="12.75">
      <c r="B2415"/>
      <c r="C2415"/>
    </row>
    <row r="2416" spans="2:3" ht="12.75">
      <c r="B2416"/>
      <c r="C2416"/>
    </row>
    <row r="2417" spans="2:3" ht="12.75">
      <c r="B2417"/>
      <c r="C2417"/>
    </row>
    <row r="2418" spans="2:3" ht="12.75">
      <c r="B2418"/>
      <c r="C2418"/>
    </row>
    <row r="2419" spans="2:3" ht="12.75">
      <c r="B2419"/>
      <c r="C2419"/>
    </row>
    <row r="2420" spans="2:3" ht="12.75">
      <c r="B2420"/>
      <c r="C2420"/>
    </row>
    <row r="2421" spans="2:3" ht="12.75">
      <c r="B2421"/>
      <c r="C2421"/>
    </row>
    <row r="2422" spans="2:3" ht="12.75">
      <c r="B2422"/>
      <c r="C2422"/>
    </row>
    <row r="2423" spans="2:3" ht="12.75">
      <c r="B2423"/>
      <c r="C2423"/>
    </row>
    <row r="2424" spans="2:3" ht="12.75">
      <c r="B2424"/>
      <c r="C2424"/>
    </row>
    <row r="2425" spans="2:3" ht="12.75">
      <c r="B2425"/>
      <c r="C2425"/>
    </row>
    <row r="2426" spans="2:3" ht="12.75">
      <c r="B2426"/>
      <c r="C2426"/>
    </row>
    <row r="2427" spans="2:3" ht="12.75">
      <c r="B2427"/>
      <c r="C2427"/>
    </row>
    <row r="2428" spans="2:3" ht="12.75">
      <c r="B2428"/>
      <c r="C2428"/>
    </row>
    <row r="2429" spans="2:3" ht="12.75">
      <c r="B2429"/>
      <c r="C2429"/>
    </row>
    <row r="2430" spans="2:3" ht="12.75">
      <c r="B2430"/>
      <c r="C2430"/>
    </row>
    <row r="2431" spans="2:3" ht="12.75">
      <c r="B2431"/>
      <c r="C2431"/>
    </row>
    <row r="2432" spans="2:3" ht="12.75">
      <c r="B2432"/>
      <c r="C2432"/>
    </row>
    <row r="2433" spans="2:3" ht="12.75">
      <c r="B2433"/>
      <c r="C2433"/>
    </row>
    <row r="2434" spans="2:3" ht="12.75">
      <c r="B2434"/>
      <c r="C2434"/>
    </row>
    <row r="2435" spans="2:3" ht="12.75">
      <c r="B2435"/>
      <c r="C2435"/>
    </row>
    <row r="2436" spans="2:3" ht="12.75">
      <c r="B2436"/>
      <c r="C2436"/>
    </row>
    <row r="2437" spans="2:3" ht="12.75">
      <c r="B2437"/>
      <c r="C2437"/>
    </row>
    <row r="2438" spans="2:3" ht="12.75">
      <c r="B2438"/>
      <c r="C2438"/>
    </row>
    <row r="2439" spans="2:3" ht="12.75">
      <c r="B2439"/>
      <c r="C2439"/>
    </row>
    <row r="2440" spans="2:3" ht="12.75">
      <c r="B2440"/>
      <c r="C2440"/>
    </row>
    <row r="2441" spans="2:3" ht="12.75">
      <c r="B2441"/>
      <c r="C2441"/>
    </row>
    <row r="2442" spans="2:3" ht="12.75">
      <c r="B2442"/>
      <c r="C2442"/>
    </row>
    <row r="2443" spans="2:3" ht="12.75">
      <c r="B2443"/>
      <c r="C2443"/>
    </row>
    <row r="2444" spans="2:3" ht="12.75">
      <c r="B2444"/>
      <c r="C2444"/>
    </row>
    <row r="2445" spans="2:3" ht="12.75">
      <c r="B2445"/>
      <c r="C2445"/>
    </row>
    <row r="2446" spans="2:3" ht="12.75">
      <c r="B2446"/>
      <c r="C2446"/>
    </row>
    <row r="2447" spans="2:3" ht="12.75">
      <c r="B2447"/>
      <c r="C2447"/>
    </row>
    <row r="2448" spans="2:3" ht="12.75">
      <c r="B2448"/>
      <c r="C2448"/>
    </row>
    <row r="2449" spans="2:3" ht="12.75">
      <c r="B2449"/>
      <c r="C2449"/>
    </row>
    <row r="2450" spans="2:3" ht="12.75">
      <c r="B2450"/>
      <c r="C2450"/>
    </row>
    <row r="2451" spans="2:3" ht="12.75">
      <c r="B2451"/>
      <c r="C2451"/>
    </row>
    <row r="2452" spans="2:3" ht="12.75">
      <c r="B2452"/>
      <c r="C2452"/>
    </row>
    <row r="2453" spans="2:3" ht="12.75">
      <c r="B2453"/>
      <c r="C2453"/>
    </row>
    <row r="2454" spans="2:3" ht="12.75">
      <c r="B2454"/>
      <c r="C2454"/>
    </row>
    <row r="2455" spans="2:3" ht="12.75">
      <c r="B2455"/>
      <c r="C2455"/>
    </row>
    <row r="2456" spans="2:3" ht="12.75">
      <c r="B2456"/>
      <c r="C2456"/>
    </row>
    <row r="2457" spans="2:3" ht="12.75">
      <c r="B2457"/>
      <c r="C2457"/>
    </row>
    <row r="2458" spans="2:3" ht="12.75">
      <c r="B2458"/>
      <c r="C2458"/>
    </row>
    <row r="2459" spans="2:3" ht="12.75">
      <c r="B2459"/>
      <c r="C2459"/>
    </row>
    <row r="2460" spans="2:3" ht="12.75">
      <c r="B2460"/>
      <c r="C2460"/>
    </row>
    <row r="2461" spans="2:3" ht="12.75">
      <c r="B2461"/>
      <c r="C2461"/>
    </row>
    <row r="2462" spans="2:3" ht="12.75">
      <c r="B2462"/>
      <c r="C2462"/>
    </row>
    <row r="2463" spans="2:3" ht="12.75">
      <c r="B2463"/>
      <c r="C2463"/>
    </row>
    <row r="2464" spans="2:3" ht="12.75">
      <c r="B2464"/>
      <c r="C2464"/>
    </row>
    <row r="2465" spans="2:3" ht="12.75">
      <c r="B2465"/>
      <c r="C2465"/>
    </row>
    <row r="2466" spans="2:3" ht="12.75">
      <c r="B2466"/>
      <c r="C2466"/>
    </row>
    <row r="2467" spans="2:3" ht="12.75">
      <c r="B2467"/>
      <c r="C2467"/>
    </row>
    <row r="2468" spans="2:3" ht="12.75">
      <c r="B2468"/>
      <c r="C2468"/>
    </row>
    <row r="2469" spans="2:3" ht="12.75">
      <c r="B2469"/>
      <c r="C2469"/>
    </row>
    <row r="2470" spans="2:3" ht="12.75">
      <c r="B2470"/>
      <c r="C2470"/>
    </row>
    <row r="2471" spans="2:3" ht="12.75">
      <c r="B2471"/>
      <c r="C2471"/>
    </row>
    <row r="2472" spans="2:3" ht="12.75">
      <c r="B2472"/>
      <c r="C2472"/>
    </row>
    <row r="2473" spans="2:3" ht="12.75">
      <c r="B2473"/>
      <c r="C2473"/>
    </row>
    <row r="2474" spans="2:3" ht="12.75">
      <c r="B2474"/>
      <c r="C2474"/>
    </row>
    <row r="2475" spans="2:3" ht="12.75">
      <c r="B2475"/>
      <c r="C2475"/>
    </row>
    <row r="2476" spans="2:3" ht="12.75">
      <c r="B2476"/>
      <c r="C2476"/>
    </row>
    <row r="2477" spans="2:3" ht="12.75">
      <c r="B2477"/>
      <c r="C2477"/>
    </row>
    <row r="2478" spans="2:3" ht="12.75">
      <c r="B2478"/>
      <c r="C2478"/>
    </row>
    <row r="2479" spans="2:3" ht="12.75">
      <c r="B2479"/>
      <c r="C2479"/>
    </row>
    <row r="2480" spans="2:3" ht="12.75">
      <c r="B2480"/>
      <c r="C2480"/>
    </row>
    <row r="2481" spans="2:3" ht="12.75">
      <c r="B2481"/>
      <c r="C2481"/>
    </row>
    <row r="2482" spans="2:3" ht="12.75">
      <c r="B2482"/>
      <c r="C2482"/>
    </row>
    <row r="2483" spans="2:3" ht="12.75">
      <c r="B2483"/>
      <c r="C2483"/>
    </row>
    <row r="2484" spans="2:3" ht="12.75">
      <c r="B2484"/>
      <c r="C2484"/>
    </row>
    <row r="2485" spans="2:3" ht="12.75">
      <c r="B2485"/>
      <c r="C2485"/>
    </row>
    <row r="2486" spans="2:3" ht="12.75">
      <c r="B2486"/>
      <c r="C2486"/>
    </row>
    <row r="2487" spans="2:3" ht="12.75">
      <c r="B2487"/>
      <c r="C2487"/>
    </row>
    <row r="2488" spans="2:3" ht="12.75">
      <c r="B2488"/>
      <c r="C2488"/>
    </row>
    <row r="2489" spans="2:3" ht="12.75">
      <c r="B2489"/>
      <c r="C2489"/>
    </row>
    <row r="2490" spans="2:3" ht="12.75">
      <c r="B2490"/>
      <c r="C2490"/>
    </row>
    <row r="2491" spans="2:3" ht="12.75">
      <c r="B2491"/>
      <c r="C2491"/>
    </row>
    <row r="2492" spans="2:3" ht="12.75">
      <c r="B2492"/>
      <c r="C2492"/>
    </row>
    <row r="2493" spans="2:3" ht="12.75">
      <c r="B2493"/>
      <c r="C2493"/>
    </row>
    <row r="2494" spans="2:3" ht="12.75">
      <c r="B2494"/>
      <c r="C2494"/>
    </row>
    <row r="2495" spans="2:3" ht="12.75">
      <c r="B2495"/>
      <c r="C2495"/>
    </row>
    <row r="2496" spans="2:3" ht="12.75">
      <c r="B2496"/>
      <c r="C2496"/>
    </row>
    <row r="2497" spans="2:3" ht="12.75">
      <c r="B2497"/>
      <c r="C2497"/>
    </row>
    <row r="2498" spans="2:3" ht="12.75">
      <c r="B2498"/>
      <c r="C2498"/>
    </row>
    <row r="2499" spans="2:3" ht="12.75">
      <c r="B2499"/>
      <c r="C2499"/>
    </row>
    <row r="2500" spans="2:3" ht="12.75">
      <c r="B2500"/>
      <c r="C2500"/>
    </row>
    <row r="2501" spans="2:3" ht="12.75">
      <c r="B2501"/>
      <c r="C2501"/>
    </row>
    <row r="2502" spans="2:3" ht="12.75">
      <c r="B2502"/>
      <c r="C2502"/>
    </row>
    <row r="2503" spans="2:3" ht="12.75">
      <c r="B2503"/>
      <c r="C2503"/>
    </row>
    <row r="2504" spans="2:3" ht="12.75">
      <c r="B2504"/>
      <c r="C2504"/>
    </row>
    <row r="2505" spans="2:3" ht="12.75">
      <c r="B2505"/>
      <c r="C2505"/>
    </row>
    <row r="2506" spans="2:3" ht="12.75">
      <c r="B2506"/>
      <c r="C2506"/>
    </row>
    <row r="2507" spans="2:3" ht="12.75">
      <c r="B2507"/>
      <c r="C2507"/>
    </row>
    <row r="2508" spans="2:3" ht="12.75">
      <c r="B2508"/>
      <c r="C2508"/>
    </row>
    <row r="2509" spans="2:3" ht="12.75">
      <c r="B2509"/>
      <c r="C2509"/>
    </row>
    <row r="2510" spans="2:3" ht="12.75">
      <c r="B2510"/>
      <c r="C2510"/>
    </row>
    <row r="2511" spans="2:3" ht="12.75">
      <c r="B2511"/>
      <c r="C2511"/>
    </row>
    <row r="2512" spans="2:3" ht="12.75">
      <c r="B2512"/>
      <c r="C2512"/>
    </row>
    <row r="2513" spans="2:3" ht="12.75">
      <c r="B2513"/>
      <c r="C2513"/>
    </row>
    <row r="2514" spans="2:3" ht="12.75">
      <c r="B2514"/>
      <c r="C2514"/>
    </row>
    <row r="2515" spans="2:3" ht="12.75">
      <c r="B2515"/>
      <c r="C2515"/>
    </row>
    <row r="2516" spans="2:3" ht="12.75">
      <c r="B2516"/>
      <c r="C2516"/>
    </row>
    <row r="2517" spans="2:3" ht="12.75">
      <c r="B2517"/>
      <c r="C2517"/>
    </row>
    <row r="2518" spans="2:3" ht="12.75">
      <c r="B2518"/>
      <c r="C2518"/>
    </row>
    <row r="2519" spans="2:3" ht="12.75">
      <c r="B2519"/>
      <c r="C2519"/>
    </row>
    <row r="2520" spans="2:3" ht="12.75">
      <c r="B2520"/>
      <c r="C2520"/>
    </row>
    <row r="2521" spans="2:3" ht="12.75">
      <c r="B2521"/>
      <c r="C2521"/>
    </row>
    <row r="2522" spans="2:3" ht="12.75">
      <c r="B2522"/>
      <c r="C2522"/>
    </row>
    <row r="2523" spans="2:3" ht="12.75">
      <c r="B2523"/>
      <c r="C2523"/>
    </row>
    <row r="2524" spans="2:3" ht="12.75">
      <c r="B2524"/>
      <c r="C2524"/>
    </row>
    <row r="2525" spans="2:3" ht="12.75">
      <c r="B2525"/>
      <c r="C2525"/>
    </row>
    <row r="2526" spans="2:3" ht="12.75">
      <c r="B2526"/>
      <c r="C2526"/>
    </row>
    <row r="2527" spans="2:3" ht="12.75">
      <c r="B2527"/>
      <c r="C2527"/>
    </row>
    <row r="2528" spans="2:3" ht="12.75">
      <c r="B2528"/>
      <c r="C2528"/>
    </row>
    <row r="2529" spans="2:3" ht="12.75">
      <c r="B2529"/>
      <c r="C2529"/>
    </row>
    <row r="2530" spans="2:3" ht="12.75">
      <c r="B2530"/>
      <c r="C2530"/>
    </row>
    <row r="2531" spans="2:3" ht="12.75">
      <c r="B2531"/>
      <c r="C2531"/>
    </row>
    <row r="2532" spans="2:3" ht="12.75">
      <c r="B2532"/>
      <c r="C2532"/>
    </row>
    <row r="2533" spans="2:3" ht="12.75">
      <c r="B2533"/>
      <c r="C2533"/>
    </row>
    <row r="2534" spans="2:3" ht="12.75">
      <c r="B2534"/>
      <c r="C2534"/>
    </row>
    <row r="2535" spans="2:3" ht="12.75">
      <c r="B2535"/>
      <c r="C2535"/>
    </row>
    <row r="2536" spans="2:3" ht="12.75">
      <c r="B2536"/>
      <c r="C2536"/>
    </row>
    <row r="2537" spans="2:3" ht="12.75">
      <c r="B2537"/>
      <c r="C2537"/>
    </row>
    <row r="2538" spans="2:3" ht="12.75">
      <c r="B2538"/>
      <c r="C2538"/>
    </row>
    <row r="2539" spans="2:3" ht="12.75">
      <c r="B2539"/>
      <c r="C2539"/>
    </row>
    <row r="2540" spans="2:3" ht="12.75">
      <c r="B2540"/>
      <c r="C2540"/>
    </row>
    <row r="2541" spans="2:3" ht="12.75">
      <c r="B2541"/>
      <c r="C2541"/>
    </row>
    <row r="2542" spans="2:3" ht="12.75">
      <c r="B2542"/>
      <c r="C2542"/>
    </row>
    <row r="2543" spans="2:3" ht="12.75">
      <c r="B2543"/>
      <c r="C2543"/>
    </row>
    <row r="2544" spans="2:3" ht="12.75">
      <c r="B2544"/>
      <c r="C2544"/>
    </row>
    <row r="2545" spans="2:3" ht="12.75">
      <c r="B2545"/>
      <c r="C2545"/>
    </row>
    <row r="2546" spans="2:3" ht="12.75">
      <c r="B2546"/>
      <c r="C2546"/>
    </row>
    <row r="2547" spans="2:3" ht="12.75">
      <c r="B2547"/>
      <c r="C2547"/>
    </row>
    <row r="2548" spans="2:3" ht="12.75">
      <c r="B2548"/>
      <c r="C2548"/>
    </row>
    <row r="2549" spans="2:3" ht="12.75">
      <c r="B2549"/>
      <c r="C2549"/>
    </row>
    <row r="2550" spans="2:3" ht="12.75">
      <c r="B2550"/>
      <c r="C2550"/>
    </row>
    <row r="2551" spans="2:3" ht="12.75">
      <c r="B2551"/>
      <c r="C2551"/>
    </row>
    <row r="2552" spans="2:3" ht="12.75">
      <c r="B2552"/>
      <c r="C2552"/>
    </row>
    <row r="2553" spans="2:3" ht="12.75">
      <c r="B2553"/>
      <c r="C2553"/>
    </row>
    <row r="2554" spans="2:3" ht="12.75">
      <c r="B2554"/>
      <c r="C2554"/>
    </row>
    <row r="2555" spans="2:3" ht="12.75">
      <c r="B2555"/>
      <c r="C2555"/>
    </row>
    <row r="2556" spans="2:3" ht="12.75">
      <c r="B2556"/>
      <c r="C2556"/>
    </row>
    <row r="2557" spans="2:3" ht="12.75">
      <c r="B2557"/>
      <c r="C2557"/>
    </row>
    <row r="2558" spans="2:3" ht="12.75">
      <c r="B2558"/>
      <c r="C2558"/>
    </row>
    <row r="2559" spans="2:3" ht="12.75">
      <c r="B2559"/>
      <c r="C2559"/>
    </row>
    <row r="2560" spans="2:3" ht="12.75">
      <c r="B2560"/>
      <c r="C2560"/>
    </row>
    <row r="2561" spans="2:3" ht="12.75">
      <c r="B2561"/>
      <c r="C2561"/>
    </row>
    <row r="2562" spans="2:3" ht="12.75">
      <c r="B2562"/>
      <c r="C2562"/>
    </row>
    <row r="2563" spans="2:3" ht="12.75">
      <c r="B2563"/>
      <c r="C2563"/>
    </row>
    <row r="2564" spans="2:3" ht="12.75">
      <c r="B2564"/>
      <c r="C2564"/>
    </row>
    <row r="2565" spans="2:3" ht="12.75">
      <c r="B2565"/>
      <c r="C2565"/>
    </row>
    <row r="2566" spans="2:3" ht="12.75">
      <c r="B2566"/>
      <c r="C2566"/>
    </row>
    <row r="2567" spans="2:3" ht="12.75">
      <c r="B2567"/>
      <c r="C2567"/>
    </row>
    <row r="2568" spans="2:3" ht="12.75">
      <c r="B2568"/>
      <c r="C2568"/>
    </row>
    <row r="2569" spans="2:3" ht="12.75">
      <c r="B2569"/>
      <c r="C2569"/>
    </row>
    <row r="2570" spans="2:3" ht="12.75">
      <c r="B2570"/>
      <c r="C2570"/>
    </row>
    <row r="2571" spans="2:3" ht="12.75">
      <c r="B2571"/>
      <c r="C2571"/>
    </row>
    <row r="2572" spans="2:3" ht="12.75">
      <c r="B2572"/>
      <c r="C2572"/>
    </row>
    <row r="2573" spans="2:3" ht="12.75">
      <c r="B2573"/>
      <c r="C2573"/>
    </row>
    <row r="2574" spans="2:3" ht="12.75">
      <c r="B2574"/>
      <c r="C2574"/>
    </row>
    <row r="2575" spans="2:3" ht="12.75">
      <c r="B2575"/>
      <c r="C2575"/>
    </row>
    <row r="2576" spans="2:3" ht="12.75">
      <c r="B2576"/>
      <c r="C2576"/>
    </row>
    <row r="2577" spans="2:3" ht="12.75">
      <c r="B2577"/>
      <c r="C2577"/>
    </row>
    <row r="2578" spans="2:3" ht="12.75">
      <c r="B2578"/>
      <c r="C2578"/>
    </row>
    <row r="2579" spans="2:3" ht="12.75">
      <c r="B2579"/>
      <c r="C2579"/>
    </row>
    <row r="2580" spans="2:3" ht="12.75">
      <c r="B2580"/>
      <c r="C2580"/>
    </row>
    <row r="2581" spans="2:3" ht="12.75">
      <c r="B2581"/>
      <c r="C2581"/>
    </row>
    <row r="2582" spans="2:3" ht="12.75">
      <c r="B2582"/>
      <c r="C2582"/>
    </row>
    <row r="2583" spans="2:3" ht="12.75">
      <c r="B2583"/>
      <c r="C2583"/>
    </row>
    <row r="2584" spans="2:3" ht="12.75">
      <c r="B2584"/>
      <c r="C2584"/>
    </row>
    <row r="2585" spans="2:3" ht="12.75">
      <c r="B2585"/>
      <c r="C2585"/>
    </row>
    <row r="2586" spans="2:3" ht="12.75">
      <c r="B2586"/>
      <c r="C2586"/>
    </row>
    <row r="2587" spans="2:3" ht="12.75">
      <c r="B2587"/>
      <c r="C2587"/>
    </row>
    <row r="2588" spans="2:3" ht="12.75">
      <c r="B2588"/>
      <c r="C2588"/>
    </row>
    <row r="2589" spans="2:3" ht="12.75">
      <c r="B2589"/>
      <c r="C2589"/>
    </row>
    <row r="2590" spans="2:3" ht="12.75">
      <c r="B2590"/>
      <c r="C2590"/>
    </row>
    <row r="2591" spans="2:3" ht="12.75">
      <c r="B2591"/>
      <c r="C2591"/>
    </row>
    <row r="2592" spans="2:3" ht="12.75">
      <c r="B2592"/>
      <c r="C2592"/>
    </row>
    <row r="2593" spans="2:3" ht="12.75">
      <c r="B2593"/>
      <c r="C2593"/>
    </row>
    <row r="2594" spans="2:3" ht="12.75">
      <c r="B2594"/>
      <c r="C2594"/>
    </row>
    <row r="2595" spans="2:3" ht="12.75">
      <c r="B2595"/>
      <c r="C2595"/>
    </row>
    <row r="2596" spans="2:3" ht="12.75">
      <c r="B2596"/>
      <c r="C2596"/>
    </row>
    <row r="2597" spans="2:3" ht="12.75">
      <c r="B2597"/>
      <c r="C2597"/>
    </row>
    <row r="2598" spans="2:3" ht="12.75">
      <c r="B2598"/>
      <c r="C2598"/>
    </row>
    <row r="2599" spans="2:3" ht="12.75">
      <c r="B2599"/>
      <c r="C2599"/>
    </row>
    <row r="2600" spans="2:3" ht="12.75">
      <c r="B2600"/>
      <c r="C2600"/>
    </row>
    <row r="2601" spans="2:3" ht="12.75">
      <c r="B2601"/>
      <c r="C2601"/>
    </row>
    <row r="2602" spans="2:3" ht="12.75">
      <c r="B2602"/>
      <c r="C2602"/>
    </row>
    <row r="2603" spans="2:3" ht="12.75">
      <c r="B2603"/>
      <c r="C2603"/>
    </row>
    <row r="2604" spans="2:3" ht="12.75">
      <c r="B2604"/>
      <c r="C2604"/>
    </row>
    <row r="2605" spans="2:3" ht="12.75">
      <c r="B2605"/>
      <c r="C2605"/>
    </row>
    <row r="2606" spans="2:3" ht="12.75">
      <c r="B2606"/>
      <c r="C2606"/>
    </row>
    <row r="2607" spans="2:3" ht="12.75">
      <c r="B2607"/>
      <c r="C2607"/>
    </row>
    <row r="2608" spans="2:3" ht="12.75">
      <c r="B2608"/>
      <c r="C2608"/>
    </row>
  </sheetData>
  <sheetProtection sheet="1" objects="1" scenarios="1"/>
  <hyperlinks>
    <hyperlink ref="J5" r:id="rId1" display="http://home.hasslers.net/zerologparser/"/>
    <hyperlink ref="O5" r:id="rId2" display="https://github.com/KimBurgess/zero-log-parser"/>
    <hyperlink ref="L2" r:id="rId3" display="https://creativecommons.org/licenses/by/4.0/"/>
  </hyperlinks>
  <printOptions/>
  <pageMargins left="0.75" right="0.75" top="1" bottom="1" header="0.5" footer="0.5"/>
  <pageSetup orientation="portrait" paperSize="9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L626"/>
  <sheetViews>
    <sheetView workbookViewId="0" topLeftCell="A1">
      <selection activeCell="A1" sqref="A1"/>
    </sheetView>
  </sheetViews>
  <sheetFormatPr defaultColWidth="9.140625" defaultRowHeight="12.75"/>
  <cols>
    <col min="1" max="1" width="36.28125" style="0" customWidth="1"/>
    <col min="2" max="2" width="7.7109375" style="0" customWidth="1"/>
    <col min="3" max="3" width="17.00390625" style="0" customWidth="1"/>
    <col min="4" max="5" width="15.140625" style="0" bestFit="1" customWidth="1"/>
    <col min="6" max="6" width="13.421875" style="0" bestFit="1" customWidth="1"/>
    <col min="7" max="7" width="9.00390625" style="0" bestFit="1" customWidth="1"/>
    <col min="8" max="8" width="19.00390625" style="0" bestFit="1" customWidth="1"/>
    <col min="9" max="9" width="14.140625" style="0" bestFit="1" customWidth="1"/>
    <col min="10" max="10" width="14.7109375" style="0" bestFit="1" customWidth="1"/>
    <col min="11" max="11" width="12.8515625" style="0" bestFit="1" customWidth="1"/>
    <col min="12" max="12" width="12.28125" style="0" bestFit="1" customWidth="1"/>
  </cols>
  <sheetData>
    <row r="1" ht="12.75">
      <c r="A1" s="23" t="s">
        <v>636</v>
      </c>
    </row>
    <row r="3" spans="1:8" ht="12.75">
      <c r="A3" s="24" t="s">
        <v>652</v>
      </c>
      <c r="B3" s="25"/>
      <c r="C3" s="25"/>
      <c r="D3" s="25"/>
      <c r="E3" s="25"/>
      <c r="F3" s="25"/>
      <c r="G3" s="25"/>
      <c r="H3" s="26"/>
    </row>
    <row r="4" spans="1:8" ht="12.75">
      <c r="A4" s="27" t="s">
        <v>1303</v>
      </c>
      <c r="B4" s="28"/>
      <c r="C4" s="28"/>
      <c r="D4" s="28"/>
      <c r="E4" s="28"/>
      <c r="F4" s="28"/>
      <c r="G4" s="28"/>
      <c r="H4" s="29"/>
    </row>
    <row r="5" spans="1:8" ht="12.75">
      <c r="A5" s="27" t="s">
        <v>639</v>
      </c>
      <c r="B5" s="28"/>
      <c r="C5" s="28"/>
      <c r="D5" s="28"/>
      <c r="E5" s="28"/>
      <c r="F5" s="28"/>
      <c r="G5" s="28"/>
      <c r="H5" s="29"/>
    </row>
    <row r="6" spans="1:8" ht="12.75">
      <c r="A6" s="30" t="s">
        <v>1304</v>
      </c>
      <c r="B6" s="31"/>
      <c r="C6" s="31"/>
      <c r="D6" s="31"/>
      <c r="E6" s="31"/>
      <c r="F6" s="31"/>
      <c r="G6" s="31"/>
      <c r="H6" s="32"/>
    </row>
    <row r="11" ht="12.75">
      <c r="A11" t="s">
        <v>576</v>
      </c>
    </row>
    <row r="12" ht="12.75">
      <c r="A12" t="s">
        <v>577</v>
      </c>
    </row>
    <row r="13" spans="1:12" ht="12.75">
      <c r="A13" t="s">
        <v>1231</v>
      </c>
      <c r="B13" t="s">
        <v>611</v>
      </c>
      <c r="C13" t="s">
        <v>466</v>
      </c>
      <c r="D13" t="s">
        <v>1232</v>
      </c>
      <c r="E13" t="s">
        <v>580</v>
      </c>
      <c r="F13" t="s">
        <v>581</v>
      </c>
      <c r="G13" t="s">
        <v>588</v>
      </c>
      <c r="H13" t="s">
        <v>481</v>
      </c>
      <c r="I13" t="s">
        <v>604</v>
      </c>
      <c r="J13" t="s">
        <v>446</v>
      </c>
      <c r="K13" t="s">
        <v>583</v>
      </c>
      <c r="L13" t="s">
        <v>1233</v>
      </c>
    </row>
    <row r="14" spans="1:12" ht="12.75">
      <c r="A14" t="s">
        <v>1234</v>
      </c>
      <c r="B14" t="s">
        <v>611</v>
      </c>
      <c r="C14" t="s">
        <v>466</v>
      </c>
      <c r="D14" t="s">
        <v>1235</v>
      </c>
      <c r="E14" t="s">
        <v>580</v>
      </c>
      <c r="F14" t="s">
        <v>581</v>
      </c>
      <c r="G14" t="s">
        <v>588</v>
      </c>
      <c r="H14" t="s">
        <v>505</v>
      </c>
      <c r="I14" t="s">
        <v>604</v>
      </c>
      <c r="J14" t="s">
        <v>446</v>
      </c>
      <c r="K14" t="s">
        <v>583</v>
      </c>
      <c r="L14" t="s">
        <v>1233</v>
      </c>
    </row>
    <row r="15" spans="1:12" ht="12.75">
      <c r="A15" t="s">
        <v>1236</v>
      </c>
      <c r="B15" t="s">
        <v>611</v>
      </c>
      <c r="C15" t="s">
        <v>466</v>
      </c>
      <c r="D15" t="s">
        <v>1237</v>
      </c>
      <c r="E15" t="s">
        <v>580</v>
      </c>
      <c r="F15" t="s">
        <v>581</v>
      </c>
      <c r="G15" t="s">
        <v>588</v>
      </c>
      <c r="H15" t="s">
        <v>508</v>
      </c>
      <c r="I15" t="s">
        <v>607</v>
      </c>
      <c r="J15" t="s">
        <v>446</v>
      </c>
      <c r="K15" t="s">
        <v>583</v>
      </c>
      <c r="L15" t="s">
        <v>1233</v>
      </c>
    </row>
    <row r="16" ht="12.75">
      <c r="A16" t="s">
        <v>1238</v>
      </c>
    </row>
    <row r="17" ht="12.75">
      <c r="A17" t="s">
        <v>1239</v>
      </c>
    </row>
    <row r="18" spans="1:12" ht="12.75">
      <c r="A18" t="s">
        <v>1240</v>
      </c>
      <c r="B18" t="s">
        <v>611</v>
      </c>
      <c r="C18" t="s">
        <v>466</v>
      </c>
      <c r="D18" t="s">
        <v>1241</v>
      </c>
      <c r="E18" t="s">
        <v>580</v>
      </c>
      <c r="F18" t="s">
        <v>581</v>
      </c>
      <c r="G18" t="s">
        <v>598</v>
      </c>
      <c r="H18" t="s">
        <v>614</v>
      </c>
      <c r="I18" t="s">
        <v>604</v>
      </c>
      <c r="J18" t="s">
        <v>446</v>
      </c>
      <c r="K18" t="s">
        <v>583</v>
      </c>
      <c r="L18" t="s">
        <v>1233</v>
      </c>
    </row>
    <row r="19" spans="1:12" ht="12.75">
      <c r="A19" t="s">
        <v>1242</v>
      </c>
      <c r="B19" t="s">
        <v>611</v>
      </c>
      <c r="C19" t="s">
        <v>477</v>
      </c>
      <c r="D19" t="s">
        <v>1243</v>
      </c>
      <c r="E19" t="s">
        <v>1244</v>
      </c>
      <c r="F19" t="s">
        <v>581</v>
      </c>
      <c r="G19" t="s">
        <v>598</v>
      </c>
      <c r="H19" t="s">
        <v>508</v>
      </c>
      <c r="I19" t="s">
        <v>604</v>
      </c>
      <c r="J19" t="s">
        <v>446</v>
      </c>
      <c r="K19" t="s">
        <v>1245</v>
      </c>
      <c r="L19" t="s">
        <v>1233</v>
      </c>
    </row>
    <row r="20" spans="1:12" ht="12.75">
      <c r="A20" t="s">
        <v>1246</v>
      </c>
      <c r="B20" t="s">
        <v>611</v>
      </c>
      <c r="C20" t="s">
        <v>480</v>
      </c>
      <c r="D20" t="s">
        <v>1247</v>
      </c>
      <c r="E20" t="s">
        <v>1248</v>
      </c>
      <c r="F20" t="s">
        <v>1249</v>
      </c>
      <c r="G20" t="s">
        <v>598</v>
      </c>
      <c r="H20" t="s">
        <v>616</v>
      </c>
      <c r="I20" t="s">
        <v>543</v>
      </c>
      <c r="J20" t="s">
        <v>446</v>
      </c>
      <c r="K20" t="s">
        <v>1250</v>
      </c>
      <c r="L20" t="s">
        <v>1233</v>
      </c>
    </row>
    <row r="21" spans="1:12" ht="12.75">
      <c r="A21" t="s">
        <v>1251</v>
      </c>
      <c r="B21" t="s">
        <v>611</v>
      </c>
      <c r="C21" t="s">
        <v>480</v>
      </c>
      <c r="D21" t="s">
        <v>1252</v>
      </c>
      <c r="E21" t="s">
        <v>580</v>
      </c>
      <c r="F21" t="s">
        <v>581</v>
      </c>
      <c r="G21" t="s">
        <v>598</v>
      </c>
      <c r="H21" t="s">
        <v>555</v>
      </c>
      <c r="I21" t="s">
        <v>610</v>
      </c>
      <c r="J21" t="s">
        <v>446</v>
      </c>
      <c r="K21" t="s">
        <v>1253</v>
      </c>
      <c r="L21" t="s">
        <v>1254</v>
      </c>
    </row>
    <row r="22" spans="1:12" ht="12.75">
      <c r="A22" t="s">
        <v>1255</v>
      </c>
      <c r="B22" t="s">
        <v>611</v>
      </c>
      <c r="C22" t="s">
        <v>480</v>
      </c>
      <c r="D22" t="s">
        <v>1256</v>
      </c>
      <c r="E22" t="s">
        <v>580</v>
      </c>
      <c r="F22" t="s">
        <v>591</v>
      </c>
      <c r="G22" t="s">
        <v>598</v>
      </c>
      <c r="H22" t="s">
        <v>513</v>
      </c>
      <c r="I22" t="s">
        <v>551</v>
      </c>
      <c r="J22" t="s">
        <v>446</v>
      </c>
      <c r="K22" t="s">
        <v>1257</v>
      </c>
      <c r="L22" t="s">
        <v>1254</v>
      </c>
    </row>
    <row r="23" spans="1:12" ht="12.75">
      <c r="A23" t="s">
        <v>1258</v>
      </c>
      <c r="B23" t="s">
        <v>611</v>
      </c>
      <c r="C23" t="s">
        <v>482</v>
      </c>
      <c r="D23" t="s">
        <v>452</v>
      </c>
      <c r="E23" t="s">
        <v>1259</v>
      </c>
      <c r="F23" t="s">
        <v>423</v>
      </c>
      <c r="G23" t="s">
        <v>598</v>
      </c>
      <c r="H23" t="s">
        <v>513</v>
      </c>
      <c r="I23" t="s">
        <v>610</v>
      </c>
      <c r="J23" t="s">
        <v>446</v>
      </c>
      <c r="K23" t="s">
        <v>1260</v>
      </c>
      <c r="L23" t="s">
        <v>1254</v>
      </c>
    </row>
    <row r="24" spans="1:12" ht="12.75">
      <c r="A24" t="s">
        <v>1261</v>
      </c>
      <c r="B24" t="s">
        <v>611</v>
      </c>
      <c r="C24" t="s">
        <v>465</v>
      </c>
      <c r="D24" t="s">
        <v>1262</v>
      </c>
      <c r="E24" t="s">
        <v>540</v>
      </c>
      <c r="F24" t="s">
        <v>518</v>
      </c>
      <c r="G24" t="s">
        <v>598</v>
      </c>
      <c r="H24" t="s">
        <v>447</v>
      </c>
      <c r="I24" t="s">
        <v>413</v>
      </c>
      <c r="J24" t="s">
        <v>446</v>
      </c>
      <c r="K24" t="s">
        <v>1263</v>
      </c>
      <c r="L24" t="s">
        <v>1254</v>
      </c>
    </row>
    <row r="25" spans="1:12" ht="12.75">
      <c r="A25" t="s">
        <v>1264</v>
      </c>
      <c r="B25" t="s">
        <v>618</v>
      </c>
      <c r="C25" t="s">
        <v>483</v>
      </c>
      <c r="D25" t="s">
        <v>1265</v>
      </c>
      <c r="E25" t="s">
        <v>580</v>
      </c>
      <c r="F25" t="s">
        <v>591</v>
      </c>
      <c r="G25" t="s">
        <v>598</v>
      </c>
      <c r="H25" t="s">
        <v>510</v>
      </c>
      <c r="I25" t="s">
        <v>617</v>
      </c>
      <c r="J25" t="s">
        <v>446</v>
      </c>
      <c r="K25" t="s">
        <v>1266</v>
      </c>
      <c r="L25" t="s">
        <v>1254</v>
      </c>
    </row>
    <row r="26" spans="1:12" ht="12.75">
      <c r="A26" t="s">
        <v>1267</v>
      </c>
      <c r="B26" t="s">
        <v>611</v>
      </c>
      <c r="C26" t="s">
        <v>483</v>
      </c>
      <c r="D26" t="s">
        <v>1268</v>
      </c>
      <c r="E26" t="s">
        <v>580</v>
      </c>
      <c r="F26" t="s">
        <v>591</v>
      </c>
      <c r="G26" t="s">
        <v>598</v>
      </c>
      <c r="H26" t="s">
        <v>555</v>
      </c>
      <c r="I26" t="s">
        <v>548</v>
      </c>
      <c r="J26" t="s">
        <v>446</v>
      </c>
      <c r="K26" t="s">
        <v>1269</v>
      </c>
      <c r="L26" t="s">
        <v>1254</v>
      </c>
    </row>
    <row r="27" spans="1:12" ht="12.75">
      <c r="A27" t="s">
        <v>1270</v>
      </c>
      <c r="B27" t="s">
        <v>618</v>
      </c>
      <c r="C27" t="s">
        <v>483</v>
      </c>
      <c r="D27" t="s">
        <v>1271</v>
      </c>
      <c r="E27" t="s">
        <v>580</v>
      </c>
      <c r="F27" t="s">
        <v>591</v>
      </c>
      <c r="G27" t="s">
        <v>598</v>
      </c>
      <c r="H27" t="s">
        <v>549</v>
      </c>
      <c r="I27" t="s">
        <v>543</v>
      </c>
      <c r="J27" t="s">
        <v>446</v>
      </c>
      <c r="K27" t="s">
        <v>1272</v>
      </c>
      <c r="L27" t="s">
        <v>1254</v>
      </c>
    </row>
    <row r="28" spans="1:12" ht="12.75">
      <c r="A28" t="s">
        <v>1273</v>
      </c>
      <c r="B28" t="s">
        <v>618</v>
      </c>
      <c r="C28" t="s">
        <v>485</v>
      </c>
      <c r="D28" t="s">
        <v>1274</v>
      </c>
      <c r="E28" t="s">
        <v>443</v>
      </c>
      <c r="F28" t="s">
        <v>1275</v>
      </c>
      <c r="G28" t="s">
        <v>598</v>
      </c>
      <c r="H28" t="s">
        <v>475</v>
      </c>
      <c r="I28" t="s">
        <v>448</v>
      </c>
      <c r="J28" t="s">
        <v>446</v>
      </c>
      <c r="K28" t="s">
        <v>1276</v>
      </c>
      <c r="L28" t="s">
        <v>1277</v>
      </c>
    </row>
    <row r="29" spans="1:12" ht="12.75">
      <c r="A29" t="s">
        <v>1278</v>
      </c>
      <c r="B29" t="s">
        <v>618</v>
      </c>
      <c r="C29" t="s">
        <v>485</v>
      </c>
      <c r="D29" t="s">
        <v>1279</v>
      </c>
      <c r="E29" t="s">
        <v>580</v>
      </c>
      <c r="F29" t="s">
        <v>581</v>
      </c>
      <c r="G29" t="s">
        <v>598</v>
      </c>
      <c r="H29" t="s">
        <v>554</v>
      </c>
      <c r="I29" t="s">
        <v>617</v>
      </c>
      <c r="J29" t="s">
        <v>446</v>
      </c>
      <c r="K29" t="s">
        <v>1280</v>
      </c>
      <c r="L29" t="s">
        <v>1277</v>
      </c>
    </row>
    <row r="30" spans="1:12" ht="12.75">
      <c r="A30" t="s">
        <v>1281</v>
      </c>
      <c r="B30" t="s">
        <v>618</v>
      </c>
      <c r="C30" t="s">
        <v>486</v>
      </c>
      <c r="D30" t="s">
        <v>1282</v>
      </c>
      <c r="E30" t="s">
        <v>404</v>
      </c>
      <c r="F30" t="s">
        <v>504</v>
      </c>
      <c r="G30" t="s">
        <v>598</v>
      </c>
      <c r="H30" t="s">
        <v>555</v>
      </c>
      <c r="I30" t="s">
        <v>617</v>
      </c>
      <c r="J30" t="s">
        <v>446</v>
      </c>
      <c r="K30" t="s">
        <v>1283</v>
      </c>
      <c r="L30" t="s">
        <v>1277</v>
      </c>
    </row>
    <row r="31" spans="1:12" ht="12.75">
      <c r="A31" t="s">
        <v>1284</v>
      </c>
      <c r="B31" t="s">
        <v>618</v>
      </c>
      <c r="C31" t="s">
        <v>464</v>
      </c>
      <c r="D31" t="s">
        <v>1285</v>
      </c>
      <c r="E31" t="s">
        <v>580</v>
      </c>
      <c r="F31" t="s">
        <v>591</v>
      </c>
      <c r="G31" t="s">
        <v>598</v>
      </c>
      <c r="H31" t="s">
        <v>1286</v>
      </c>
      <c r="I31" t="s">
        <v>1287</v>
      </c>
      <c r="J31" t="s">
        <v>446</v>
      </c>
      <c r="K31" t="s">
        <v>1288</v>
      </c>
      <c r="L31" t="s">
        <v>1277</v>
      </c>
    </row>
    <row r="32" spans="1:12" ht="12.75">
      <c r="A32" t="s">
        <v>1289</v>
      </c>
      <c r="B32" t="s">
        <v>618</v>
      </c>
      <c r="C32" t="s">
        <v>449</v>
      </c>
      <c r="D32" t="s">
        <v>1290</v>
      </c>
      <c r="E32" t="s">
        <v>580</v>
      </c>
      <c r="F32" t="s">
        <v>591</v>
      </c>
      <c r="G32" t="s">
        <v>598</v>
      </c>
      <c r="H32" t="s">
        <v>412</v>
      </c>
      <c r="I32" t="s">
        <v>626</v>
      </c>
      <c r="J32" t="s">
        <v>446</v>
      </c>
      <c r="K32" t="s">
        <v>515</v>
      </c>
      <c r="L32" t="s">
        <v>1277</v>
      </c>
    </row>
    <row r="33" spans="1:12" ht="12.75">
      <c r="A33" t="s">
        <v>1291</v>
      </c>
      <c r="B33" t="s">
        <v>618</v>
      </c>
      <c r="C33" t="s">
        <v>449</v>
      </c>
      <c r="D33" t="s">
        <v>1292</v>
      </c>
      <c r="E33" t="s">
        <v>1293</v>
      </c>
      <c r="F33" t="s">
        <v>534</v>
      </c>
      <c r="G33" t="s">
        <v>598</v>
      </c>
      <c r="H33" t="s">
        <v>414</v>
      </c>
      <c r="I33" t="s">
        <v>382</v>
      </c>
      <c r="J33" t="s">
        <v>446</v>
      </c>
      <c r="K33" t="s">
        <v>507</v>
      </c>
      <c r="L33" t="s">
        <v>1277</v>
      </c>
    </row>
    <row r="34" spans="1:12" ht="12.75">
      <c r="A34" t="s">
        <v>1294</v>
      </c>
      <c r="B34" t="s">
        <v>618</v>
      </c>
      <c r="C34" t="s">
        <v>488</v>
      </c>
      <c r="D34" t="s">
        <v>451</v>
      </c>
      <c r="E34" t="s">
        <v>580</v>
      </c>
      <c r="F34" t="s">
        <v>591</v>
      </c>
      <c r="G34" t="s">
        <v>598</v>
      </c>
      <c r="H34" t="s">
        <v>412</v>
      </c>
      <c r="I34" t="s">
        <v>626</v>
      </c>
      <c r="J34" t="s">
        <v>446</v>
      </c>
      <c r="K34" t="s">
        <v>1295</v>
      </c>
      <c r="L34" t="s">
        <v>1277</v>
      </c>
    </row>
    <row r="35" spans="1:12" ht="12.75">
      <c r="A35" t="s">
        <v>1296</v>
      </c>
      <c r="B35" t="s">
        <v>618</v>
      </c>
      <c r="C35" t="s">
        <v>488</v>
      </c>
      <c r="D35" t="s">
        <v>1297</v>
      </c>
      <c r="E35" t="s">
        <v>580</v>
      </c>
      <c r="F35" t="s">
        <v>581</v>
      </c>
      <c r="G35" t="s">
        <v>598</v>
      </c>
      <c r="H35" t="s">
        <v>627</v>
      </c>
      <c r="I35" t="s">
        <v>413</v>
      </c>
      <c r="J35" t="s">
        <v>446</v>
      </c>
      <c r="K35" t="s">
        <v>1298</v>
      </c>
      <c r="L35" t="s">
        <v>1299</v>
      </c>
    </row>
    <row r="36" spans="1:12" ht="12.75">
      <c r="A36" t="s">
        <v>1300</v>
      </c>
      <c r="B36" t="s">
        <v>618</v>
      </c>
      <c r="C36" t="s">
        <v>401</v>
      </c>
      <c r="D36" t="s">
        <v>1301</v>
      </c>
      <c r="E36" t="s">
        <v>394</v>
      </c>
      <c r="F36" t="s">
        <v>434</v>
      </c>
      <c r="G36" t="s">
        <v>598</v>
      </c>
      <c r="H36" t="s">
        <v>412</v>
      </c>
      <c r="I36" t="s">
        <v>632</v>
      </c>
      <c r="J36" t="s">
        <v>446</v>
      </c>
      <c r="K36" t="s">
        <v>1302</v>
      </c>
      <c r="L36" t="s">
        <v>1299</v>
      </c>
    </row>
    <row r="37" spans="1:12" ht="12.75">
      <c r="A37" t="s">
        <v>1306</v>
      </c>
      <c r="B37" t="s">
        <v>578</v>
      </c>
      <c r="C37" t="s">
        <v>462</v>
      </c>
      <c r="D37" t="s">
        <v>1307</v>
      </c>
      <c r="E37" t="s">
        <v>580</v>
      </c>
      <c r="F37" t="s">
        <v>591</v>
      </c>
      <c r="G37" t="s">
        <v>598</v>
      </c>
      <c r="H37" t="s">
        <v>385</v>
      </c>
      <c r="I37" t="s">
        <v>410</v>
      </c>
      <c r="J37" t="s">
        <v>446</v>
      </c>
      <c r="K37" t="s">
        <v>1308</v>
      </c>
      <c r="L37" t="s">
        <v>1299</v>
      </c>
    </row>
    <row r="38" ht="12.75">
      <c r="A38" t="s">
        <v>1309</v>
      </c>
    </row>
    <row r="39" ht="12.75">
      <c r="A39" t="s">
        <v>1310</v>
      </c>
    </row>
    <row r="40" ht="12.75">
      <c r="A40" t="s">
        <v>1311</v>
      </c>
    </row>
    <row r="41" ht="12.75">
      <c r="A41" t="s">
        <v>1312</v>
      </c>
    </row>
    <row r="42" spans="1:2" ht="12.75">
      <c r="A42" t="s">
        <v>1313</v>
      </c>
      <c r="B42" t="s">
        <v>584</v>
      </c>
    </row>
    <row r="43" spans="1:2" ht="12.75">
      <c r="A43" t="s">
        <v>1314</v>
      </c>
      <c r="B43" t="s">
        <v>593</v>
      </c>
    </row>
    <row r="44" ht="12.75">
      <c r="A44" t="s">
        <v>1315</v>
      </c>
    </row>
    <row r="45" ht="12.75">
      <c r="A45" t="s">
        <v>1316</v>
      </c>
    </row>
    <row r="46" spans="1:2" ht="12.75">
      <c r="A46" t="s">
        <v>1317</v>
      </c>
      <c r="B46" t="s">
        <v>586</v>
      </c>
    </row>
    <row r="47" ht="12.75">
      <c r="A47" t="s">
        <v>1318</v>
      </c>
    </row>
    <row r="48" ht="12.75">
      <c r="A48" t="s">
        <v>1319</v>
      </c>
    </row>
    <row r="49" ht="12.75">
      <c r="A49" t="s">
        <v>1320</v>
      </c>
    </row>
    <row r="50" ht="12.75">
      <c r="A50" t="s">
        <v>1321</v>
      </c>
    </row>
    <row r="51" spans="1:2" ht="12.75">
      <c r="A51" t="s">
        <v>1322</v>
      </c>
      <c r="B51" t="s">
        <v>584</v>
      </c>
    </row>
    <row r="52" spans="1:2" ht="12.75">
      <c r="A52" t="s">
        <v>1323</v>
      </c>
      <c r="B52" t="s">
        <v>584</v>
      </c>
    </row>
    <row r="53" ht="12.75">
      <c r="A53" t="s">
        <v>1324</v>
      </c>
    </row>
    <row r="54" spans="1:2" ht="12.75">
      <c r="A54" t="s">
        <v>1325</v>
      </c>
      <c r="B54" t="s">
        <v>1326</v>
      </c>
    </row>
    <row r="55" ht="12.75">
      <c r="A55" t="s">
        <v>1327</v>
      </c>
    </row>
    <row r="56" ht="12.75">
      <c r="A56" t="s">
        <v>1328</v>
      </c>
    </row>
    <row r="57" ht="12.75">
      <c r="A57" t="s">
        <v>1329</v>
      </c>
    </row>
    <row r="58" ht="12.75">
      <c r="A58" t="s">
        <v>1330</v>
      </c>
    </row>
    <row r="59" ht="12.75">
      <c r="A59" t="s">
        <v>1331</v>
      </c>
    </row>
    <row r="60" ht="12.75">
      <c r="A60" t="s">
        <v>1332</v>
      </c>
    </row>
    <row r="61" spans="1:6" ht="12.75">
      <c r="A61" t="s">
        <v>1333</v>
      </c>
      <c r="B61" t="s">
        <v>1334</v>
      </c>
      <c r="C61" t="s">
        <v>1335</v>
      </c>
      <c r="D61" t="s">
        <v>585</v>
      </c>
      <c r="E61" t="s">
        <v>454</v>
      </c>
      <c r="F61" t="s">
        <v>590</v>
      </c>
    </row>
    <row r="62" ht="12.75">
      <c r="A62" t="s">
        <v>1336</v>
      </c>
    </row>
    <row r="63" ht="12.75">
      <c r="A63" t="s">
        <v>1337</v>
      </c>
    </row>
    <row r="64" ht="12.75">
      <c r="A64" t="s">
        <v>0</v>
      </c>
    </row>
    <row r="65" ht="12.75">
      <c r="A65" t="s">
        <v>1</v>
      </c>
    </row>
    <row r="66" ht="12.75">
      <c r="A66" t="s">
        <v>2</v>
      </c>
    </row>
    <row r="67" spans="1:9" ht="12.75">
      <c r="A67" t="s">
        <v>3</v>
      </c>
      <c r="B67" t="s">
        <v>578</v>
      </c>
      <c r="C67" t="s">
        <v>456</v>
      </c>
      <c r="D67" t="s">
        <v>462</v>
      </c>
      <c r="E67" t="s">
        <v>4</v>
      </c>
      <c r="F67" t="s">
        <v>457</v>
      </c>
      <c r="G67" t="s">
        <v>588</v>
      </c>
      <c r="H67" t="s">
        <v>559</v>
      </c>
      <c r="I67" t="s">
        <v>560</v>
      </c>
    </row>
    <row r="68" spans="1:9" ht="12.75">
      <c r="A68" t="s">
        <v>5</v>
      </c>
      <c r="B68" t="s">
        <v>578</v>
      </c>
      <c r="C68" t="s">
        <v>417</v>
      </c>
      <c r="D68" t="s">
        <v>449</v>
      </c>
      <c r="E68" t="s">
        <v>6</v>
      </c>
      <c r="F68" t="s">
        <v>524</v>
      </c>
      <c r="G68" t="s">
        <v>588</v>
      </c>
      <c r="H68" t="s">
        <v>559</v>
      </c>
      <c r="I68" t="s">
        <v>560</v>
      </c>
    </row>
    <row r="69" spans="1:9" ht="12.75">
      <c r="A69" t="s">
        <v>7</v>
      </c>
      <c r="B69" t="s">
        <v>578</v>
      </c>
      <c r="C69" t="s">
        <v>572</v>
      </c>
      <c r="D69" t="s">
        <v>485</v>
      </c>
      <c r="E69" t="s">
        <v>8</v>
      </c>
      <c r="F69" t="s">
        <v>524</v>
      </c>
      <c r="G69" t="s">
        <v>588</v>
      </c>
      <c r="H69" t="s">
        <v>559</v>
      </c>
      <c r="I69" t="s">
        <v>560</v>
      </c>
    </row>
    <row r="70" spans="1:9" ht="12.75">
      <c r="A70" t="s">
        <v>9</v>
      </c>
      <c r="B70" t="s">
        <v>578</v>
      </c>
      <c r="C70" t="s">
        <v>561</v>
      </c>
      <c r="D70" t="s">
        <v>471</v>
      </c>
      <c r="E70" t="s">
        <v>10</v>
      </c>
      <c r="F70" t="s">
        <v>524</v>
      </c>
      <c r="G70" t="s">
        <v>588</v>
      </c>
      <c r="H70" t="s">
        <v>559</v>
      </c>
      <c r="I70" t="s">
        <v>560</v>
      </c>
    </row>
    <row r="71" spans="1:9" ht="12.75">
      <c r="A71" t="s">
        <v>11</v>
      </c>
      <c r="B71" t="s">
        <v>623</v>
      </c>
      <c r="C71" t="s">
        <v>377</v>
      </c>
      <c r="D71" t="s">
        <v>469</v>
      </c>
      <c r="E71" t="s">
        <v>12</v>
      </c>
      <c r="F71" t="s">
        <v>457</v>
      </c>
      <c r="G71" t="s">
        <v>588</v>
      </c>
      <c r="H71" t="s">
        <v>559</v>
      </c>
      <c r="I71" t="s">
        <v>560</v>
      </c>
    </row>
    <row r="72" spans="1:9" ht="12.75">
      <c r="A72" t="s">
        <v>13</v>
      </c>
      <c r="B72" t="s">
        <v>623</v>
      </c>
      <c r="C72" t="s">
        <v>564</v>
      </c>
      <c r="D72" t="s">
        <v>541</v>
      </c>
      <c r="E72" t="s">
        <v>14</v>
      </c>
      <c r="F72" t="s">
        <v>457</v>
      </c>
      <c r="G72" t="s">
        <v>588</v>
      </c>
      <c r="H72" t="s">
        <v>559</v>
      </c>
      <c r="I72" t="s">
        <v>560</v>
      </c>
    </row>
    <row r="73" spans="1:9" ht="12.75">
      <c r="A73" t="s">
        <v>15</v>
      </c>
      <c r="B73" t="s">
        <v>623</v>
      </c>
      <c r="C73" t="s">
        <v>378</v>
      </c>
      <c r="D73" t="s">
        <v>435</v>
      </c>
      <c r="E73" t="s">
        <v>16</v>
      </c>
      <c r="F73" t="s">
        <v>620</v>
      </c>
      <c r="G73" t="s">
        <v>588</v>
      </c>
      <c r="H73" t="s">
        <v>559</v>
      </c>
      <c r="I73" t="s">
        <v>560</v>
      </c>
    </row>
    <row r="74" spans="1:9" ht="12.75">
      <c r="A74" t="s">
        <v>17</v>
      </c>
      <c r="B74" t="s">
        <v>623</v>
      </c>
      <c r="C74" t="s">
        <v>565</v>
      </c>
      <c r="D74" t="s">
        <v>579</v>
      </c>
      <c r="E74" t="s">
        <v>18</v>
      </c>
      <c r="F74" t="s">
        <v>524</v>
      </c>
      <c r="G74" t="s">
        <v>588</v>
      </c>
      <c r="H74" t="s">
        <v>559</v>
      </c>
      <c r="I74" t="s">
        <v>560</v>
      </c>
    </row>
    <row r="75" spans="1:9" ht="12.75">
      <c r="A75" t="s">
        <v>19</v>
      </c>
      <c r="B75" t="s">
        <v>628</v>
      </c>
      <c r="C75" t="s">
        <v>566</v>
      </c>
      <c r="D75" t="s">
        <v>579</v>
      </c>
      <c r="E75" t="s">
        <v>20</v>
      </c>
      <c r="F75" t="s">
        <v>524</v>
      </c>
      <c r="G75" t="s">
        <v>588</v>
      </c>
      <c r="H75" t="s">
        <v>559</v>
      </c>
      <c r="I75" t="s">
        <v>560</v>
      </c>
    </row>
    <row r="76" spans="1:9" ht="12.75">
      <c r="A76" t="s">
        <v>21</v>
      </c>
      <c r="B76" t="s">
        <v>628</v>
      </c>
      <c r="C76" t="s">
        <v>568</v>
      </c>
      <c r="D76" t="s">
        <v>579</v>
      </c>
      <c r="E76" t="s">
        <v>22</v>
      </c>
      <c r="F76" t="s">
        <v>620</v>
      </c>
      <c r="G76" t="s">
        <v>588</v>
      </c>
      <c r="H76" t="s">
        <v>559</v>
      </c>
      <c r="I76" t="s">
        <v>560</v>
      </c>
    </row>
    <row r="77" ht="12.75">
      <c r="A77" t="s">
        <v>23</v>
      </c>
    </row>
    <row r="78" ht="12.75">
      <c r="A78" t="s">
        <v>24</v>
      </c>
    </row>
    <row r="79" ht="12.75">
      <c r="A79" t="s">
        <v>25</v>
      </c>
    </row>
    <row r="80" ht="12.75">
      <c r="A80" t="s">
        <v>26</v>
      </c>
    </row>
    <row r="81" ht="12.75">
      <c r="A81" t="s">
        <v>27</v>
      </c>
    </row>
    <row r="82" spans="1:2" ht="12.75">
      <c r="A82" t="s">
        <v>28</v>
      </c>
      <c r="B82" t="s">
        <v>584</v>
      </c>
    </row>
    <row r="83" spans="1:2" ht="12.75">
      <c r="A83" t="s">
        <v>29</v>
      </c>
      <c r="B83" t="s">
        <v>584</v>
      </c>
    </row>
    <row r="84" ht="12.75">
      <c r="A84" t="s">
        <v>30</v>
      </c>
    </row>
    <row r="85" ht="12.75">
      <c r="A85" t="s">
        <v>31</v>
      </c>
    </row>
    <row r="86" ht="12.75">
      <c r="A86" t="s">
        <v>32</v>
      </c>
    </row>
    <row r="87" ht="12.75">
      <c r="A87" t="s">
        <v>33</v>
      </c>
    </row>
    <row r="88" spans="1:2" ht="12.75">
      <c r="A88" t="s">
        <v>34</v>
      </c>
      <c r="B88" t="s">
        <v>586</v>
      </c>
    </row>
    <row r="89" ht="12.75">
      <c r="A89" t="s">
        <v>35</v>
      </c>
    </row>
    <row r="90" ht="12.75">
      <c r="A90" t="s">
        <v>36</v>
      </c>
    </row>
    <row r="91" ht="12.75">
      <c r="A91" t="s">
        <v>37</v>
      </c>
    </row>
    <row r="92" spans="1:2" ht="12.75">
      <c r="A92" t="s">
        <v>38</v>
      </c>
      <c r="B92" t="s">
        <v>584</v>
      </c>
    </row>
    <row r="93" spans="1:2" ht="12.75">
      <c r="A93" t="s">
        <v>39</v>
      </c>
      <c r="B93" t="s">
        <v>584</v>
      </c>
    </row>
    <row r="94" ht="12.75">
      <c r="A94" t="s">
        <v>40</v>
      </c>
    </row>
    <row r="95" ht="12.75">
      <c r="A95" t="s">
        <v>41</v>
      </c>
    </row>
    <row r="96" ht="12.75">
      <c r="A96" t="s">
        <v>42</v>
      </c>
    </row>
    <row r="97" spans="1:2" ht="12.75">
      <c r="A97" t="s">
        <v>43</v>
      </c>
      <c r="B97" t="s">
        <v>574</v>
      </c>
    </row>
    <row r="98" ht="12.75">
      <c r="A98" t="s">
        <v>44</v>
      </c>
    </row>
    <row r="99" ht="12.75">
      <c r="A99" t="s">
        <v>45</v>
      </c>
    </row>
    <row r="100" ht="12.75">
      <c r="A100" t="s">
        <v>46</v>
      </c>
    </row>
    <row r="101" spans="1:6" ht="12.75">
      <c r="A101" t="s">
        <v>47</v>
      </c>
      <c r="B101" t="s">
        <v>48</v>
      </c>
      <c r="C101" t="s">
        <v>49</v>
      </c>
      <c r="D101" t="s">
        <v>585</v>
      </c>
      <c r="E101" t="s">
        <v>573</v>
      </c>
      <c r="F101" t="s">
        <v>587</v>
      </c>
    </row>
    <row r="102" ht="12.75">
      <c r="A102" t="s">
        <v>50</v>
      </c>
    </row>
    <row r="103" ht="12.75">
      <c r="A103" t="s">
        <v>51</v>
      </c>
    </row>
    <row r="104" ht="12.75">
      <c r="A104" t="s">
        <v>52</v>
      </c>
    </row>
    <row r="105" ht="12.75">
      <c r="A105" t="s">
        <v>53</v>
      </c>
    </row>
    <row r="106" ht="12.75">
      <c r="A106" t="s">
        <v>54</v>
      </c>
    </row>
    <row r="107" spans="1:12" ht="12.75">
      <c r="A107" t="s">
        <v>55</v>
      </c>
      <c r="B107" t="s">
        <v>578</v>
      </c>
      <c r="C107" t="s">
        <v>579</v>
      </c>
      <c r="D107" t="s">
        <v>56</v>
      </c>
      <c r="E107" t="s">
        <v>580</v>
      </c>
      <c r="F107" t="s">
        <v>581</v>
      </c>
      <c r="G107" t="s">
        <v>598</v>
      </c>
      <c r="H107" t="s">
        <v>603</v>
      </c>
      <c r="I107" t="s">
        <v>607</v>
      </c>
      <c r="J107" t="s">
        <v>605</v>
      </c>
      <c r="K107" t="s">
        <v>583</v>
      </c>
      <c r="L107" t="s">
        <v>1299</v>
      </c>
    </row>
    <row r="108" ht="12.75">
      <c r="A108" t="s">
        <v>57</v>
      </c>
    </row>
    <row r="109" spans="1:12" ht="12.75">
      <c r="A109" t="s">
        <v>58</v>
      </c>
      <c r="B109" t="s">
        <v>578</v>
      </c>
      <c r="C109" t="s">
        <v>579</v>
      </c>
      <c r="D109" t="s">
        <v>59</v>
      </c>
      <c r="E109" t="s">
        <v>580</v>
      </c>
      <c r="F109" t="s">
        <v>581</v>
      </c>
      <c r="G109" t="s">
        <v>598</v>
      </c>
      <c r="H109" t="s">
        <v>603</v>
      </c>
      <c r="I109" t="s">
        <v>607</v>
      </c>
      <c r="J109" t="s">
        <v>605</v>
      </c>
      <c r="K109" t="s">
        <v>583</v>
      </c>
      <c r="L109" t="s">
        <v>1299</v>
      </c>
    </row>
    <row r="110" spans="1:12" ht="12.75">
      <c r="A110" t="s">
        <v>60</v>
      </c>
      <c r="B110" t="s">
        <v>578</v>
      </c>
      <c r="C110" t="s">
        <v>579</v>
      </c>
      <c r="D110" t="s">
        <v>61</v>
      </c>
      <c r="E110" t="s">
        <v>580</v>
      </c>
      <c r="F110" t="s">
        <v>581</v>
      </c>
      <c r="G110" t="s">
        <v>598</v>
      </c>
      <c r="H110" t="s">
        <v>589</v>
      </c>
      <c r="I110" t="s">
        <v>607</v>
      </c>
      <c r="J110" t="s">
        <v>605</v>
      </c>
      <c r="K110" t="s">
        <v>62</v>
      </c>
      <c r="L110" t="s">
        <v>63</v>
      </c>
    </row>
    <row r="111" spans="1:12" ht="12.75">
      <c r="A111" t="s">
        <v>64</v>
      </c>
      <c r="B111" t="s">
        <v>578</v>
      </c>
      <c r="C111" t="s">
        <v>579</v>
      </c>
      <c r="D111" t="s">
        <v>65</v>
      </c>
      <c r="E111" t="s">
        <v>580</v>
      </c>
      <c r="F111" t="s">
        <v>581</v>
      </c>
      <c r="G111" t="s">
        <v>598</v>
      </c>
      <c r="H111" t="s">
        <v>589</v>
      </c>
      <c r="I111" t="s">
        <v>607</v>
      </c>
      <c r="J111" t="s">
        <v>605</v>
      </c>
      <c r="K111" t="s">
        <v>66</v>
      </c>
      <c r="L111" t="s">
        <v>63</v>
      </c>
    </row>
    <row r="112" spans="1:12" ht="12.75">
      <c r="A112" t="s">
        <v>67</v>
      </c>
      <c r="B112" t="s">
        <v>578</v>
      </c>
      <c r="C112" t="s">
        <v>579</v>
      </c>
      <c r="D112" t="s">
        <v>68</v>
      </c>
      <c r="E112" t="s">
        <v>580</v>
      </c>
      <c r="F112" t="s">
        <v>581</v>
      </c>
      <c r="G112" t="s">
        <v>598</v>
      </c>
      <c r="H112" t="s">
        <v>589</v>
      </c>
      <c r="I112" t="s">
        <v>604</v>
      </c>
      <c r="J112" t="s">
        <v>605</v>
      </c>
      <c r="K112" t="s">
        <v>69</v>
      </c>
      <c r="L112" t="s">
        <v>63</v>
      </c>
    </row>
    <row r="113" spans="1:12" ht="12.75">
      <c r="A113" t="s">
        <v>70</v>
      </c>
      <c r="B113" t="s">
        <v>578</v>
      </c>
      <c r="C113" t="s">
        <v>579</v>
      </c>
      <c r="D113" t="s">
        <v>71</v>
      </c>
      <c r="E113" t="s">
        <v>580</v>
      </c>
      <c r="F113" t="s">
        <v>558</v>
      </c>
      <c r="G113" t="s">
        <v>598</v>
      </c>
      <c r="H113" t="s">
        <v>592</v>
      </c>
      <c r="I113" t="s">
        <v>604</v>
      </c>
      <c r="J113" t="s">
        <v>605</v>
      </c>
      <c r="K113" t="s">
        <v>583</v>
      </c>
      <c r="L113" t="s">
        <v>63</v>
      </c>
    </row>
    <row r="114" spans="1:12" ht="12.75">
      <c r="A114" t="s">
        <v>72</v>
      </c>
      <c r="B114" t="s">
        <v>578</v>
      </c>
      <c r="C114" t="s">
        <v>579</v>
      </c>
      <c r="D114" t="s">
        <v>73</v>
      </c>
      <c r="E114" t="s">
        <v>580</v>
      </c>
      <c r="F114" t="s">
        <v>581</v>
      </c>
      <c r="G114" t="s">
        <v>598</v>
      </c>
      <c r="H114" t="s">
        <v>589</v>
      </c>
      <c r="I114" t="s">
        <v>604</v>
      </c>
      <c r="J114" t="s">
        <v>605</v>
      </c>
      <c r="K114" t="s">
        <v>74</v>
      </c>
      <c r="L114" t="s">
        <v>63</v>
      </c>
    </row>
    <row r="115" ht="12.75">
      <c r="A115" t="s">
        <v>75</v>
      </c>
    </row>
    <row r="116" ht="12.75">
      <c r="A116" t="s">
        <v>76</v>
      </c>
    </row>
    <row r="117" spans="1:2" ht="12.75">
      <c r="A117" t="s">
        <v>77</v>
      </c>
      <c r="B117" t="s">
        <v>584</v>
      </c>
    </row>
    <row r="118" spans="1:2" ht="12.75">
      <c r="A118" t="s">
        <v>78</v>
      </c>
      <c r="B118" t="s">
        <v>584</v>
      </c>
    </row>
    <row r="119" ht="12.75">
      <c r="A119" t="s">
        <v>79</v>
      </c>
    </row>
    <row r="120" ht="12.75">
      <c r="A120" t="s">
        <v>80</v>
      </c>
    </row>
    <row r="121" spans="1:2" ht="12.75">
      <c r="A121" t="s">
        <v>81</v>
      </c>
      <c r="B121" t="s">
        <v>586</v>
      </c>
    </row>
    <row r="122" ht="12.75">
      <c r="A122" t="s">
        <v>82</v>
      </c>
    </row>
    <row r="123" ht="12.75">
      <c r="A123" t="s">
        <v>83</v>
      </c>
    </row>
    <row r="124" ht="12.75">
      <c r="A124" t="s">
        <v>84</v>
      </c>
    </row>
    <row r="125" spans="1:2" ht="12.75">
      <c r="A125" t="s">
        <v>85</v>
      </c>
      <c r="B125" t="s">
        <v>584</v>
      </c>
    </row>
    <row r="126" spans="1:2" ht="12.75">
      <c r="A126" t="s">
        <v>86</v>
      </c>
      <c r="B126" t="s">
        <v>584</v>
      </c>
    </row>
    <row r="127" ht="12.75">
      <c r="A127" t="s">
        <v>87</v>
      </c>
    </row>
    <row r="128" ht="12.75">
      <c r="A128" t="s">
        <v>88</v>
      </c>
    </row>
    <row r="129" ht="12.75">
      <c r="A129" t="s">
        <v>89</v>
      </c>
    </row>
    <row r="130" spans="1:2" ht="12.75">
      <c r="A130" t="s">
        <v>90</v>
      </c>
      <c r="B130" t="s">
        <v>91</v>
      </c>
    </row>
    <row r="131" ht="12.75">
      <c r="A131" t="s">
        <v>92</v>
      </c>
    </row>
    <row r="132" ht="12.75">
      <c r="A132" t="s">
        <v>93</v>
      </c>
    </row>
    <row r="133" ht="12.75">
      <c r="A133" t="s">
        <v>94</v>
      </c>
    </row>
    <row r="134" spans="1:6" ht="12.75">
      <c r="A134" t="s">
        <v>95</v>
      </c>
      <c r="B134" t="s">
        <v>96</v>
      </c>
      <c r="C134" t="s">
        <v>97</v>
      </c>
      <c r="D134" t="s">
        <v>585</v>
      </c>
      <c r="E134" t="s">
        <v>98</v>
      </c>
      <c r="F134" t="s">
        <v>587</v>
      </c>
    </row>
    <row r="135" ht="12.75">
      <c r="A135" t="s">
        <v>99</v>
      </c>
    </row>
    <row r="136" ht="12.75">
      <c r="A136" t="s">
        <v>100</v>
      </c>
    </row>
    <row r="137" ht="12.75">
      <c r="A137" t="s">
        <v>101</v>
      </c>
    </row>
    <row r="138" ht="12.75">
      <c r="A138" t="s">
        <v>102</v>
      </c>
    </row>
    <row r="139" ht="12.75">
      <c r="A139" t="s">
        <v>103</v>
      </c>
    </row>
    <row r="140" spans="1:2" ht="12.75">
      <c r="A140" t="s">
        <v>104</v>
      </c>
      <c r="B140" t="s">
        <v>584</v>
      </c>
    </row>
    <row r="141" spans="1:2" ht="12.75">
      <c r="A141" t="s">
        <v>105</v>
      </c>
      <c r="B141" t="s">
        <v>584</v>
      </c>
    </row>
    <row r="142" ht="12.75">
      <c r="A142" t="s">
        <v>106</v>
      </c>
    </row>
    <row r="143" ht="12.75">
      <c r="A143" t="s">
        <v>107</v>
      </c>
    </row>
    <row r="144" ht="12.75">
      <c r="A144" t="s">
        <v>108</v>
      </c>
    </row>
    <row r="145" spans="1:2" ht="12.75">
      <c r="A145" t="s">
        <v>109</v>
      </c>
      <c r="B145" t="s">
        <v>586</v>
      </c>
    </row>
    <row r="146" ht="12.75">
      <c r="A146" t="s">
        <v>110</v>
      </c>
    </row>
    <row r="147" ht="12.75">
      <c r="A147" t="s">
        <v>111</v>
      </c>
    </row>
    <row r="148" ht="12.75">
      <c r="A148" t="s">
        <v>112</v>
      </c>
    </row>
    <row r="149" ht="12.75">
      <c r="A149" t="s">
        <v>113</v>
      </c>
    </row>
    <row r="150" spans="1:2" ht="12.75">
      <c r="A150" t="s">
        <v>114</v>
      </c>
      <c r="B150" t="s">
        <v>584</v>
      </c>
    </row>
    <row r="151" spans="1:2" ht="12.75">
      <c r="A151" t="s">
        <v>115</v>
      </c>
      <c r="B151" t="s">
        <v>584</v>
      </c>
    </row>
    <row r="152" ht="12.75">
      <c r="A152" t="s">
        <v>116</v>
      </c>
    </row>
    <row r="153" spans="1:2" ht="12.75">
      <c r="A153" t="s">
        <v>117</v>
      </c>
      <c r="B153" t="s">
        <v>118</v>
      </c>
    </row>
    <row r="154" ht="12.75">
      <c r="A154" t="s">
        <v>119</v>
      </c>
    </row>
    <row r="155" ht="12.75">
      <c r="A155" t="s">
        <v>120</v>
      </c>
    </row>
    <row r="156" ht="12.75">
      <c r="A156" t="s">
        <v>121</v>
      </c>
    </row>
    <row r="157" ht="12.75">
      <c r="A157" t="s">
        <v>122</v>
      </c>
    </row>
    <row r="158" ht="12.75">
      <c r="A158" t="s">
        <v>123</v>
      </c>
    </row>
    <row r="159" spans="1:6" ht="12.75">
      <c r="A159" t="s">
        <v>124</v>
      </c>
      <c r="B159" t="s">
        <v>125</v>
      </c>
      <c r="C159" t="s">
        <v>126</v>
      </c>
      <c r="D159" t="s">
        <v>585</v>
      </c>
      <c r="E159" t="s">
        <v>127</v>
      </c>
      <c r="F159" t="s">
        <v>590</v>
      </c>
    </row>
    <row r="160" ht="12.75">
      <c r="A160" t="s">
        <v>128</v>
      </c>
    </row>
    <row r="161" ht="12.75">
      <c r="A161" t="s">
        <v>129</v>
      </c>
    </row>
    <row r="162" ht="12.75">
      <c r="A162" t="s">
        <v>130</v>
      </c>
    </row>
    <row r="163" ht="12.75">
      <c r="A163" t="s">
        <v>131</v>
      </c>
    </row>
    <row r="164" ht="12.75">
      <c r="A164" t="s">
        <v>132</v>
      </c>
    </row>
    <row r="165" spans="1:9" ht="12.75">
      <c r="A165" t="s">
        <v>133</v>
      </c>
      <c r="B165" t="s">
        <v>602</v>
      </c>
      <c r="C165" t="s">
        <v>571</v>
      </c>
      <c r="D165" t="s">
        <v>379</v>
      </c>
      <c r="E165" t="s">
        <v>134</v>
      </c>
      <c r="F165" t="s">
        <v>524</v>
      </c>
      <c r="G165" t="s">
        <v>588</v>
      </c>
      <c r="H165" t="s">
        <v>559</v>
      </c>
      <c r="I165" t="s">
        <v>560</v>
      </c>
    </row>
    <row r="166" spans="1:9" ht="12.75">
      <c r="A166" t="s">
        <v>135</v>
      </c>
      <c r="B166" t="s">
        <v>611</v>
      </c>
      <c r="C166" t="s">
        <v>572</v>
      </c>
      <c r="D166" t="s">
        <v>557</v>
      </c>
      <c r="E166" t="s">
        <v>136</v>
      </c>
      <c r="F166" t="s">
        <v>524</v>
      </c>
      <c r="G166" t="s">
        <v>588</v>
      </c>
      <c r="H166" t="s">
        <v>559</v>
      </c>
      <c r="I166" t="s">
        <v>560</v>
      </c>
    </row>
    <row r="167" spans="1:9" ht="12.75">
      <c r="A167" t="s">
        <v>137</v>
      </c>
      <c r="B167" t="s">
        <v>611</v>
      </c>
      <c r="C167" t="s">
        <v>376</v>
      </c>
      <c r="D167" t="s">
        <v>615</v>
      </c>
      <c r="E167" t="s">
        <v>138</v>
      </c>
      <c r="F167" t="s">
        <v>524</v>
      </c>
      <c r="G167" t="s">
        <v>588</v>
      </c>
      <c r="H167" t="s">
        <v>559</v>
      </c>
      <c r="I167" t="s">
        <v>560</v>
      </c>
    </row>
    <row r="168" spans="1:9" ht="12.75">
      <c r="A168" t="s">
        <v>139</v>
      </c>
      <c r="B168" t="s">
        <v>611</v>
      </c>
      <c r="C168" t="s">
        <v>564</v>
      </c>
      <c r="D168" t="s">
        <v>612</v>
      </c>
      <c r="E168" t="s">
        <v>140</v>
      </c>
      <c r="F168" t="s">
        <v>620</v>
      </c>
      <c r="G168" t="s">
        <v>588</v>
      </c>
      <c r="H168" t="s">
        <v>559</v>
      </c>
      <c r="I168" t="s">
        <v>560</v>
      </c>
    </row>
    <row r="169" spans="1:9" ht="12.75">
      <c r="A169" t="s">
        <v>141</v>
      </c>
      <c r="B169" t="s">
        <v>618</v>
      </c>
      <c r="C169" t="s">
        <v>378</v>
      </c>
      <c r="D169" t="s">
        <v>579</v>
      </c>
      <c r="E169" t="s">
        <v>142</v>
      </c>
      <c r="F169" t="s">
        <v>620</v>
      </c>
      <c r="G169" t="s">
        <v>588</v>
      </c>
      <c r="H169" t="s">
        <v>559</v>
      </c>
      <c r="I169" t="s">
        <v>560</v>
      </c>
    </row>
    <row r="170" spans="1:9" ht="12.75">
      <c r="A170" t="s">
        <v>143</v>
      </c>
      <c r="B170" t="s">
        <v>618</v>
      </c>
      <c r="C170" t="s">
        <v>565</v>
      </c>
      <c r="D170" t="s">
        <v>579</v>
      </c>
      <c r="E170" t="s">
        <v>144</v>
      </c>
      <c r="F170" t="s">
        <v>558</v>
      </c>
      <c r="G170" t="s">
        <v>588</v>
      </c>
      <c r="H170" t="s">
        <v>559</v>
      </c>
      <c r="I170" t="s">
        <v>560</v>
      </c>
    </row>
    <row r="171" ht="12.75">
      <c r="A171" t="s">
        <v>145</v>
      </c>
    </row>
    <row r="172" ht="12.75">
      <c r="A172" t="s">
        <v>146</v>
      </c>
    </row>
    <row r="173" ht="12.75">
      <c r="A173" t="s">
        <v>147</v>
      </c>
    </row>
    <row r="174" ht="12.75">
      <c r="A174" t="s">
        <v>148</v>
      </c>
    </row>
    <row r="175" ht="12.75">
      <c r="A175" t="s">
        <v>149</v>
      </c>
    </row>
    <row r="176" spans="1:2" ht="12.75">
      <c r="A176" t="s">
        <v>150</v>
      </c>
      <c r="B176" t="s">
        <v>584</v>
      </c>
    </row>
    <row r="177" spans="1:2" ht="12.75">
      <c r="A177" t="s">
        <v>151</v>
      </c>
      <c r="B177" t="s">
        <v>584</v>
      </c>
    </row>
    <row r="178" ht="12.75">
      <c r="A178" t="s">
        <v>152</v>
      </c>
    </row>
    <row r="179" ht="12.75">
      <c r="A179" t="s">
        <v>153</v>
      </c>
    </row>
    <row r="180" ht="12.75">
      <c r="A180" t="s">
        <v>154</v>
      </c>
    </row>
    <row r="181" ht="12.75">
      <c r="A181" t="s">
        <v>155</v>
      </c>
    </row>
    <row r="182" spans="1:2" ht="12.75">
      <c r="A182" t="s">
        <v>156</v>
      </c>
      <c r="B182" t="s">
        <v>586</v>
      </c>
    </row>
    <row r="183" ht="12.75">
      <c r="A183" t="s">
        <v>157</v>
      </c>
    </row>
    <row r="184" ht="12.75">
      <c r="A184" t="s">
        <v>158</v>
      </c>
    </row>
    <row r="185" ht="12.75">
      <c r="A185" t="s">
        <v>159</v>
      </c>
    </row>
    <row r="186" spans="1:2" ht="12.75">
      <c r="A186" t="s">
        <v>160</v>
      </c>
      <c r="B186" t="s">
        <v>584</v>
      </c>
    </row>
    <row r="187" spans="1:2" ht="12.75">
      <c r="A187" t="s">
        <v>161</v>
      </c>
      <c r="B187" t="s">
        <v>584</v>
      </c>
    </row>
    <row r="188" ht="12.75">
      <c r="A188" t="s">
        <v>162</v>
      </c>
    </row>
    <row r="189" ht="12.75">
      <c r="A189" t="s">
        <v>163</v>
      </c>
    </row>
    <row r="190" spans="1:2" ht="12.75">
      <c r="A190" t="s">
        <v>164</v>
      </c>
      <c r="B190" t="s">
        <v>165</v>
      </c>
    </row>
    <row r="191" ht="12.75">
      <c r="A191" t="s">
        <v>166</v>
      </c>
    </row>
    <row r="192" ht="12.75">
      <c r="A192" t="s">
        <v>167</v>
      </c>
    </row>
    <row r="193" ht="12.75">
      <c r="A193" t="s">
        <v>168</v>
      </c>
    </row>
    <row r="194" ht="12.75">
      <c r="A194" t="s">
        <v>169</v>
      </c>
    </row>
    <row r="195" spans="1:6" ht="12.75">
      <c r="A195" t="s">
        <v>170</v>
      </c>
      <c r="B195" t="s">
        <v>171</v>
      </c>
      <c r="C195" t="s">
        <v>172</v>
      </c>
      <c r="D195" t="s">
        <v>585</v>
      </c>
      <c r="E195" t="s">
        <v>526</v>
      </c>
      <c r="F195" t="s">
        <v>590</v>
      </c>
    </row>
    <row r="196" ht="12.75">
      <c r="A196" t="s">
        <v>173</v>
      </c>
    </row>
    <row r="197" ht="12.75">
      <c r="A197" t="s">
        <v>174</v>
      </c>
    </row>
    <row r="198" ht="12.75">
      <c r="A198" t="s">
        <v>175</v>
      </c>
    </row>
    <row r="199" ht="12.75">
      <c r="A199" t="s">
        <v>176</v>
      </c>
    </row>
    <row r="200" ht="12.75">
      <c r="A200" t="s">
        <v>177</v>
      </c>
    </row>
    <row r="201" spans="1:12" ht="12.75">
      <c r="A201" t="s">
        <v>178</v>
      </c>
      <c r="B201" t="s">
        <v>437</v>
      </c>
      <c r="C201" t="s">
        <v>579</v>
      </c>
      <c r="D201" t="s">
        <v>179</v>
      </c>
      <c r="E201" t="s">
        <v>415</v>
      </c>
      <c r="F201" t="s">
        <v>388</v>
      </c>
      <c r="G201" t="s">
        <v>598</v>
      </c>
      <c r="H201" t="s">
        <v>467</v>
      </c>
      <c r="I201" t="s">
        <v>531</v>
      </c>
      <c r="J201" t="s">
        <v>428</v>
      </c>
      <c r="K201" t="s">
        <v>180</v>
      </c>
      <c r="L201" t="s">
        <v>63</v>
      </c>
    </row>
    <row r="202" ht="12.75">
      <c r="A202" t="s">
        <v>181</v>
      </c>
    </row>
    <row r="203" spans="1:12" ht="12.75">
      <c r="A203" t="s">
        <v>182</v>
      </c>
      <c r="B203" t="s">
        <v>437</v>
      </c>
      <c r="C203" t="s">
        <v>596</v>
      </c>
      <c r="D203" t="s">
        <v>183</v>
      </c>
      <c r="E203" t="s">
        <v>433</v>
      </c>
      <c r="F203" t="s">
        <v>184</v>
      </c>
      <c r="G203" t="s">
        <v>598</v>
      </c>
      <c r="H203" t="s">
        <v>429</v>
      </c>
      <c r="I203" t="s">
        <v>533</v>
      </c>
      <c r="J203" t="s">
        <v>527</v>
      </c>
      <c r="K203" t="s">
        <v>185</v>
      </c>
      <c r="L203" t="s">
        <v>186</v>
      </c>
    </row>
    <row r="204" ht="12.75">
      <c r="A204" t="s">
        <v>187</v>
      </c>
    </row>
    <row r="205" ht="12.75">
      <c r="A205" t="s">
        <v>188</v>
      </c>
    </row>
    <row r="206" ht="12.75">
      <c r="A206" t="s">
        <v>189</v>
      </c>
    </row>
    <row r="207" ht="12.75">
      <c r="A207" t="s">
        <v>190</v>
      </c>
    </row>
    <row r="208" spans="1:2" ht="12.75">
      <c r="A208" t="s">
        <v>191</v>
      </c>
      <c r="B208" t="s">
        <v>584</v>
      </c>
    </row>
    <row r="209" spans="1:2" ht="12.75">
      <c r="A209" t="s">
        <v>192</v>
      </c>
      <c r="B209" t="s">
        <v>584</v>
      </c>
    </row>
    <row r="210" ht="12.75">
      <c r="A210" t="s">
        <v>193</v>
      </c>
    </row>
    <row r="211" ht="12.75">
      <c r="A211" t="s">
        <v>194</v>
      </c>
    </row>
    <row r="212" spans="1:2" ht="12.75">
      <c r="A212" t="s">
        <v>195</v>
      </c>
      <c r="B212" t="s">
        <v>586</v>
      </c>
    </row>
    <row r="213" ht="12.75">
      <c r="A213" t="s">
        <v>196</v>
      </c>
    </row>
    <row r="214" ht="12.75">
      <c r="A214" t="s">
        <v>197</v>
      </c>
    </row>
    <row r="215" ht="12.75">
      <c r="A215" t="s">
        <v>198</v>
      </c>
    </row>
    <row r="216" spans="1:2" ht="12.75">
      <c r="A216" t="s">
        <v>199</v>
      </c>
      <c r="B216" t="s">
        <v>584</v>
      </c>
    </row>
    <row r="217" spans="1:2" ht="12.75">
      <c r="A217" t="s">
        <v>200</v>
      </c>
      <c r="B217" t="s">
        <v>584</v>
      </c>
    </row>
    <row r="218" ht="12.75">
      <c r="A218" t="s">
        <v>201</v>
      </c>
    </row>
    <row r="219" ht="12.75">
      <c r="A219" t="s">
        <v>202</v>
      </c>
    </row>
    <row r="220" spans="1:2" ht="12.75">
      <c r="A220" t="s">
        <v>203</v>
      </c>
      <c r="B220" t="s">
        <v>204</v>
      </c>
    </row>
    <row r="221" ht="12.75">
      <c r="A221" t="s">
        <v>205</v>
      </c>
    </row>
    <row r="222" ht="12.75">
      <c r="A222" t="s">
        <v>206</v>
      </c>
    </row>
    <row r="223" ht="12.75">
      <c r="A223" t="s">
        <v>207</v>
      </c>
    </row>
    <row r="224" ht="12.75">
      <c r="A224" t="s">
        <v>208</v>
      </c>
    </row>
    <row r="225" ht="12.75">
      <c r="A225" t="s">
        <v>209</v>
      </c>
    </row>
    <row r="226" ht="12.75">
      <c r="A226" t="s">
        <v>210</v>
      </c>
    </row>
    <row r="227" ht="12.75">
      <c r="A227" t="s">
        <v>211</v>
      </c>
    </row>
    <row r="228" ht="12.75">
      <c r="A228" t="s">
        <v>212</v>
      </c>
    </row>
    <row r="229" ht="12.75">
      <c r="A229" t="s">
        <v>213</v>
      </c>
    </row>
    <row r="230" ht="12.75">
      <c r="A230" t="s">
        <v>214</v>
      </c>
    </row>
    <row r="231" spans="1:6" ht="12.75">
      <c r="A231" t="s">
        <v>215</v>
      </c>
      <c r="B231" t="s">
        <v>216</v>
      </c>
      <c r="C231" t="s">
        <v>217</v>
      </c>
      <c r="D231" t="s">
        <v>585</v>
      </c>
      <c r="E231" t="s">
        <v>594</v>
      </c>
      <c r="F231" t="s">
        <v>590</v>
      </c>
    </row>
    <row r="232" ht="12.75">
      <c r="A232" t="s">
        <v>218</v>
      </c>
    </row>
    <row r="233" ht="12.75">
      <c r="A233" t="s">
        <v>219</v>
      </c>
    </row>
    <row r="234" ht="12.75">
      <c r="A234" t="s">
        <v>220</v>
      </c>
    </row>
    <row r="235" ht="12.75">
      <c r="A235" t="s">
        <v>221</v>
      </c>
    </row>
    <row r="236" spans="1:12" ht="12.75">
      <c r="A236" t="s">
        <v>222</v>
      </c>
      <c r="B236" t="s">
        <v>476</v>
      </c>
      <c r="C236" t="s">
        <v>579</v>
      </c>
      <c r="D236" t="s">
        <v>223</v>
      </c>
      <c r="E236" t="s">
        <v>224</v>
      </c>
      <c r="F236" t="s">
        <v>504</v>
      </c>
      <c r="G236" t="s">
        <v>598</v>
      </c>
      <c r="H236" t="s">
        <v>589</v>
      </c>
      <c r="I236" t="s">
        <v>610</v>
      </c>
      <c r="J236" t="s">
        <v>225</v>
      </c>
      <c r="K236" t="s">
        <v>226</v>
      </c>
      <c r="L236" t="s">
        <v>186</v>
      </c>
    </row>
    <row r="237" ht="12.75">
      <c r="A237" t="s">
        <v>227</v>
      </c>
    </row>
    <row r="238" spans="1:12" ht="12.75">
      <c r="A238" t="s">
        <v>228</v>
      </c>
      <c r="B238" t="s">
        <v>476</v>
      </c>
      <c r="C238" t="s">
        <v>596</v>
      </c>
      <c r="D238" t="s">
        <v>229</v>
      </c>
      <c r="E238" t="s">
        <v>230</v>
      </c>
      <c r="F238" t="s">
        <v>231</v>
      </c>
      <c r="G238" t="s">
        <v>598</v>
      </c>
      <c r="H238" t="s">
        <v>453</v>
      </c>
      <c r="I238" t="s">
        <v>543</v>
      </c>
      <c r="J238" t="s">
        <v>225</v>
      </c>
      <c r="K238" t="s">
        <v>232</v>
      </c>
      <c r="L238" t="s">
        <v>233</v>
      </c>
    </row>
    <row r="239" ht="12.75">
      <c r="A239" t="s">
        <v>234</v>
      </c>
    </row>
    <row r="240" ht="12.75">
      <c r="A240" t="s">
        <v>235</v>
      </c>
    </row>
    <row r="241" ht="12.75">
      <c r="A241" t="s">
        <v>236</v>
      </c>
    </row>
    <row r="242" ht="12.75">
      <c r="A242" t="s">
        <v>237</v>
      </c>
    </row>
    <row r="243" spans="1:2" ht="12.75">
      <c r="A243" t="s">
        <v>238</v>
      </c>
      <c r="B243" t="s">
        <v>584</v>
      </c>
    </row>
    <row r="244" spans="1:2" ht="12.75">
      <c r="A244" t="s">
        <v>239</v>
      </c>
      <c r="B244" t="s">
        <v>584</v>
      </c>
    </row>
    <row r="245" ht="12.75">
      <c r="A245" t="s">
        <v>240</v>
      </c>
    </row>
    <row r="246" ht="12.75">
      <c r="A246" t="s">
        <v>241</v>
      </c>
    </row>
    <row r="247" spans="1:2" ht="12.75">
      <c r="A247" t="s">
        <v>242</v>
      </c>
      <c r="B247" t="s">
        <v>586</v>
      </c>
    </row>
    <row r="248" ht="12.75">
      <c r="A248" t="s">
        <v>243</v>
      </c>
    </row>
    <row r="249" ht="12.75">
      <c r="A249" t="s">
        <v>244</v>
      </c>
    </row>
    <row r="250" ht="12.75">
      <c r="A250" t="s">
        <v>245</v>
      </c>
    </row>
    <row r="251" spans="1:2" ht="12.75">
      <c r="A251" t="s">
        <v>246</v>
      </c>
      <c r="B251" t="s">
        <v>584</v>
      </c>
    </row>
    <row r="252" spans="1:2" ht="12.75">
      <c r="A252" t="s">
        <v>247</v>
      </c>
      <c r="B252" t="s">
        <v>584</v>
      </c>
    </row>
    <row r="253" ht="12.75">
      <c r="A253" t="s">
        <v>248</v>
      </c>
    </row>
    <row r="254" ht="12.75">
      <c r="A254" t="s">
        <v>249</v>
      </c>
    </row>
    <row r="255" spans="1:2" ht="12.75">
      <c r="A255" t="s">
        <v>250</v>
      </c>
      <c r="B255" t="s">
        <v>251</v>
      </c>
    </row>
    <row r="256" ht="12.75">
      <c r="A256" t="s">
        <v>252</v>
      </c>
    </row>
    <row r="257" ht="12.75">
      <c r="A257" t="s">
        <v>253</v>
      </c>
    </row>
    <row r="258" ht="12.75">
      <c r="A258" t="s">
        <v>254</v>
      </c>
    </row>
    <row r="259" ht="12.75">
      <c r="A259" t="s">
        <v>255</v>
      </c>
    </row>
    <row r="260" spans="1:6" ht="12.75">
      <c r="A260" t="s">
        <v>256</v>
      </c>
      <c r="B260" t="s">
        <v>257</v>
      </c>
      <c r="C260" t="s">
        <v>258</v>
      </c>
      <c r="D260" t="s">
        <v>585</v>
      </c>
      <c r="E260" t="s">
        <v>608</v>
      </c>
      <c r="F260" t="s">
        <v>590</v>
      </c>
    </row>
    <row r="261" ht="12.75">
      <c r="A261" t="s">
        <v>259</v>
      </c>
    </row>
    <row r="262" ht="12.75">
      <c r="A262" t="s">
        <v>260</v>
      </c>
    </row>
    <row r="263" ht="12.75">
      <c r="A263" t="s">
        <v>261</v>
      </c>
    </row>
    <row r="264" spans="1:12" ht="12.75">
      <c r="A264" t="s">
        <v>262</v>
      </c>
      <c r="B264" t="s">
        <v>602</v>
      </c>
      <c r="C264" t="s">
        <v>579</v>
      </c>
      <c r="D264" t="s">
        <v>263</v>
      </c>
      <c r="E264" t="s">
        <v>381</v>
      </c>
      <c r="F264" t="s">
        <v>184</v>
      </c>
      <c r="G264" t="s">
        <v>598</v>
      </c>
      <c r="H264" t="s">
        <v>589</v>
      </c>
      <c r="I264" t="s">
        <v>604</v>
      </c>
      <c r="J264" t="s">
        <v>225</v>
      </c>
      <c r="K264" t="s">
        <v>264</v>
      </c>
      <c r="L264" t="s">
        <v>233</v>
      </c>
    </row>
    <row r="265" ht="12.75">
      <c r="A265" t="s">
        <v>265</v>
      </c>
    </row>
    <row r="266" spans="1:12" ht="12.75">
      <c r="A266" t="s">
        <v>266</v>
      </c>
      <c r="B266" t="s">
        <v>602</v>
      </c>
      <c r="C266" t="s">
        <v>596</v>
      </c>
      <c r="D266" t="s">
        <v>267</v>
      </c>
      <c r="E266" t="s">
        <v>268</v>
      </c>
      <c r="F266" t="s">
        <v>391</v>
      </c>
      <c r="G266" t="s">
        <v>598</v>
      </c>
      <c r="H266" t="s">
        <v>613</v>
      </c>
      <c r="I266" t="s">
        <v>610</v>
      </c>
      <c r="J266" t="s">
        <v>582</v>
      </c>
      <c r="K266" t="s">
        <v>269</v>
      </c>
      <c r="L266" t="s">
        <v>233</v>
      </c>
    </row>
    <row r="267" ht="12.75">
      <c r="A267" t="s">
        <v>270</v>
      </c>
    </row>
    <row r="268" ht="12.75">
      <c r="A268" t="s">
        <v>271</v>
      </c>
    </row>
    <row r="269" ht="12.75">
      <c r="A269" t="s">
        <v>272</v>
      </c>
    </row>
    <row r="270" ht="12.75">
      <c r="A270" t="s">
        <v>273</v>
      </c>
    </row>
    <row r="271" spans="1:2" ht="12.75">
      <c r="A271" t="s">
        <v>274</v>
      </c>
      <c r="B271" t="s">
        <v>584</v>
      </c>
    </row>
    <row r="272" spans="1:2" ht="12.75">
      <c r="A272" t="s">
        <v>275</v>
      </c>
      <c r="B272" t="s">
        <v>584</v>
      </c>
    </row>
    <row r="273" ht="12.75">
      <c r="A273" t="s">
        <v>276</v>
      </c>
    </row>
    <row r="274" ht="12.75">
      <c r="A274" t="s">
        <v>277</v>
      </c>
    </row>
    <row r="275" spans="1:2" ht="12.75">
      <c r="A275" t="s">
        <v>278</v>
      </c>
      <c r="B275" t="s">
        <v>586</v>
      </c>
    </row>
    <row r="276" ht="12.75">
      <c r="A276" t="s">
        <v>279</v>
      </c>
    </row>
    <row r="277" ht="12.75">
      <c r="A277" t="s">
        <v>280</v>
      </c>
    </row>
    <row r="278" ht="12.75">
      <c r="A278" t="s">
        <v>281</v>
      </c>
    </row>
    <row r="279" spans="1:2" ht="12.75">
      <c r="A279" t="s">
        <v>282</v>
      </c>
      <c r="B279" t="s">
        <v>584</v>
      </c>
    </row>
    <row r="280" spans="1:2" ht="12.75">
      <c r="A280" t="s">
        <v>283</v>
      </c>
      <c r="B280" t="s">
        <v>584</v>
      </c>
    </row>
    <row r="281" ht="12.75">
      <c r="A281" t="s">
        <v>284</v>
      </c>
    </row>
    <row r="282" ht="12.75">
      <c r="A282" t="s">
        <v>285</v>
      </c>
    </row>
    <row r="283" ht="12.75">
      <c r="A283" t="s">
        <v>286</v>
      </c>
    </row>
    <row r="284" spans="1:2" ht="12.75">
      <c r="A284" t="s">
        <v>287</v>
      </c>
      <c r="B284" t="s">
        <v>288</v>
      </c>
    </row>
    <row r="285" ht="12.75">
      <c r="A285" t="s">
        <v>289</v>
      </c>
    </row>
    <row r="286" ht="12.75">
      <c r="A286" t="s">
        <v>290</v>
      </c>
    </row>
    <row r="287" ht="12.75">
      <c r="A287" t="s">
        <v>291</v>
      </c>
    </row>
    <row r="288" spans="1:6" ht="12.75">
      <c r="A288" t="s">
        <v>292</v>
      </c>
      <c r="B288" t="s">
        <v>293</v>
      </c>
      <c r="C288" t="s">
        <v>294</v>
      </c>
      <c r="D288" t="s">
        <v>585</v>
      </c>
      <c r="E288" t="s">
        <v>552</v>
      </c>
      <c r="F288" t="s">
        <v>587</v>
      </c>
    </row>
    <row r="289" ht="12.75">
      <c r="A289" t="s">
        <v>295</v>
      </c>
    </row>
    <row r="290" ht="12.75">
      <c r="A290" t="s">
        <v>296</v>
      </c>
    </row>
    <row r="291" ht="12.75">
      <c r="A291" t="s">
        <v>297</v>
      </c>
    </row>
    <row r="292" ht="12.75">
      <c r="A292" t="s">
        <v>298</v>
      </c>
    </row>
    <row r="293" ht="12.75">
      <c r="A293" t="s">
        <v>299</v>
      </c>
    </row>
    <row r="294" spans="1:12" ht="12.75">
      <c r="A294" t="s">
        <v>300</v>
      </c>
      <c r="B294" t="s">
        <v>623</v>
      </c>
      <c r="C294" t="s">
        <v>612</v>
      </c>
      <c r="D294" t="s">
        <v>301</v>
      </c>
      <c r="E294" t="s">
        <v>495</v>
      </c>
      <c r="F294" t="s">
        <v>438</v>
      </c>
      <c r="G294" t="s">
        <v>598</v>
      </c>
      <c r="H294" t="s">
        <v>508</v>
      </c>
      <c r="I294" t="s">
        <v>410</v>
      </c>
      <c r="J294" t="s">
        <v>302</v>
      </c>
      <c r="K294" t="s">
        <v>303</v>
      </c>
      <c r="L294" t="s">
        <v>304</v>
      </c>
    </row>
    <row r="295" ht="12.75">
      <c r="A295" t="s">
        <v>305</v>
      </c>
    </row>
    <row r="296" spans="1:12" ht="12.75">
      <c r="A296" t="s">
        <v>306</v>
      </c>
      <c r="B296" t="s">
        <v>628</v>
      </c>
      <c r="C296" t="s">
        <v>570</v>
      </c>
      <c r="D296" t="s">
        <v>307</v>
      </c>
      <c r="E296" t="s">
        <v>580</v>
      </c>
      <c r="F296" t="s">
        <v>581</v>
      </c>
      <c r="G296" t="s">
        <v>598</v>
      </c>
      <c r="H296" t="s">
        <v>556</v>
      </c>
      <c r="I296" t="s">
        <v>410</v>
      </c>
      <c r="J296" t="s">
        <v>302</v>
      </c>
      <c r="K296" t="s">
        <v>308</v>
      </c>
      <c r="L296" t="s">
        <v>304</v>
      </c>
    </row>
    <row r="297" spans="1:12" ht="12.75">
      <c r="A297" t="s">
        <v>309</v>
      </c>
      <c r="B297" t="s">
        <v>628</v>
      </c>
      <c r="C297" t="s">
        <v>570</v>
      </c>
      <c r="D297" t="s">
        <v>310</v>
      </c>
      <c r="E297" t="s">
        <v>420</v>
      </c>
      <c r="F297" t="s">
        <v>581</v>
      </c>
      <c r="G297" t="s">
        <v>598</v>
      </c>
      <c r="H297" t="s">
        <v>481</v>
      </c>
      <c r="I297" t="s">
        <v>410</v>
      </c>
      <c r="J297" t="s">
        <v>302</v>
      </c>
      <c r="K297" t="s">
        <v>390</v>
      </c>
      <c r="L297" t="s">
        <v>304</v>
      </c>
    </row>
    <row r="298" ht="12.75">
      <c r="A298" t="s">
        <v>311</v>
      </c>
    </row>
    <row r="299" ht="12.75">
      <c r="A299" t="s">
        <v>312</v>
      </c>
    </row>
    <row r="300" ht="12.75">
      <c r="A300" t="s">
        <v>313</v>
      </c>
    </row>
    <row r="301" ht="12.75">
      <c r="A301" t="s">
        <v>314</v>
      </c>
    </row>
    <row r="302" spans="1:2" ht="12.75">
      <c r="A302" t="s">
        <v>315</v>
      </c>
      <c r="B302" t="s">
        <v>584</v>
      </c>
    </row>
    <row r="303" spans="1:2" ht="12.75">
      <c r="A303" t="s">
        <v>316</v>
      </c>
      <c r="B303" t="s">
        <v>593</v>
      </c>
    </row>
    <row r="304" ht="12.75">
      <c r="A304" t="s">
        <v>317</v>
      </c>
    </row>
    <row r="305" ht="12.75">
      <c r="A305" t="s">
        <v>318</v>
      </c>
    </row>
    <row r="306" spans="1:2" ht="12.75">
      <c r="A306" t="s">
        <v>319</v>
      </c>
      <c r="B306" t="s">
        <v>586</v>
      </c>
    </row>
    <row r="307" ht="12.75">
      <c r="A307" t="s">
        <v>320</v>
      </c>
    </row>
    <row r="308" ht="12.75">
      <c r="A308" t="s">
        <v>321</v>
      </c>
    </row>
    <row r="309" ht="12.75">
      <c r="A309" t="s">
        <v>322</v>
      </c>
    </row>
    <row r="310" spans="1:2" ht="12.75">
      <c r="A310" t="s">
        <v>323</v>
      </c>
      <c r="B310" t="s">
        <v>584</v>
      </c>
    </row>
    <row r="311" spans="1:2" ht="12.75">
      <c r="A311" t="s">
        <v>324</v>
      </c>
      <c r="B311" t="s">
        <v>584</v>
      </c>
    </row>
    <row r="312" ht="12.75">
      <c r="A312" t="s">
        <v>325</v>
      </c>
    </row>
    <row r="313" ht="12.75">
      <c r="A313" t="s">
        <v>326</v>
      </c>
    </row>
    <row r="314" spans="1:2" ht="12.75">
      <c r="A314" t="s">
        <v>327</v>
      </c>
      <c r="B314" t="s">
        <v>328</v>
      </c>
    </row>
    <row r="315" ht="12.75">
      <c r="A315" t="s">
        <v>329</v>
      </c>
    </row>
    <row r="316" ht="12.75">
      <c r="A316" t="s">
        <v>330</v>
      </c>
    </row>
    <row r="317" ht="12.75">
      <c r="A317" t="s">
        <v>331</v>
      </c>
    </row>
    <row r="318" spans="1:6" ht="12.75">
      <c r="A318" t="s">
        <v>332</v>
      </c>
      <c r="B318" t="s">
        <v>333</v>
      </c>
      <c r="C318" t="s">
        <v>334</v>
      </c>
      <c r="D318" t="s">
        <v>585</v>
      </c>
      <c r="E318" t="s">
        <v>535</v>
      </c>
      <c r="F318" t="s">
        <v>587</v>
      </c>
    </row>
    <row r="319" ht="12.75">
      <c r="A319" t="s">
        <v>335</v>
      </c>
    </row>
    <row r="320" ht="12.75">
      <c r="A320" t="s">
        <v>336</v>
      </c>
    </row>
    <row r="321" ht="12.75">
      <c r="A321" t="s">
        <v>337</v>
      </c>
    </row>
    <row r="322" spans="1:12" ht="12.75">
      <c r="A322" t="s">
        <v>338</v>
      </c>
      <c r="B322" t="s">
        <v>628</v>
      </c>
      <c r="C322" t="s">
        <v>432</v>
      </c>
      <c r="D322" t="s">
        <v>339</v>
      </c>
      <c r="E322" t="s">
        <v>340</v>
      </c>
      <c r="F322" t="s">
        <v>419</v>
      </c>
      <c r="G322" t="s">
        <v>598</v>
      </c>
      <c r="H322" t="s">
        <v>472</v>
      </c>
      <c r="I322" t="s">
        <v>548</v>
      </c>
      <c r="J322" t="s">
        <v>341</v>
      </c>
      <c r="K322" t="s">
        <v>342</v>
      </c>
      <c r="L322" t="s">
        <v>304</v>
      </c>
    </row>
    <row r="323" ht="12.75">
      <c r="A323" t="s">
        <v>343</v>
      </c>
    </row>
    <row r="324" spans="1:12" ht="12.75">
      <c r="A324" t="s">
        <v>344</v>
      </c>
      <c r="B324" t="s">
        <v>628</v>
      </c>
      <c r="C324" t="s">
        <v>432</v>
      </c>
      <c r="D324" t="s">
        <v>345</v>
      </c>
      <c r="E324" t="s">
        <v>580</v>
      </c>
      <c r="F324" t="s">
        <v>591</v>
      </c>
      <c r="G324" t="s">
        <v>598</v>
      </c>
      <c r="H324" t="s">
        <v>481</v>
      </c>
      <c r="I324" t="s">
        <v>413</v>
      </c>
      <c r="J324" t="s">
        <v>341</v>
      </c>
      <c r="K324" t="s">
        <v>390</v>
      </c>
      <c r="L324" t="s">
        <v>346</v>
      </c>
    </row>
    <row r="325" spans="1:12" ht="12.75">
      <c r="A325" t="s">
        <v>347</v>
      </c>
      <c r="B325" t="s">
        <v>628</v>
      </c>
      <c r="C325" t="s">
        <v>432</v>
      </c>
      <c r="D325" t="s">
        <v>348</v>
      </c>
      <c r="E325" t="s">
        <v>450</v>
      </c>
      <c r="F325" t="s">
        <v>490</v>
      </c>
      <c r="G325" t="s">
        <v>598</v>
      </c>
      <c r="H325" t="s">
        <v>505</v>
      </c>
      <c r="I325" t="s">
        <v>448</v>
      </c>
      <c r="J325" t="s">
        <v>544</v>
      </c>
      <c r="K325" t="s">
        <v>349</v>
      </c>
      <c r="L325" t="s">
        <v>346</v>
      </c>
    </row>
    <row r="326" spans="1:12" ht="12.75">
      <c r="A326" t="s">
        <v>350</v>
      </c>
      <c r="B326" t="s">
        <v>628</v>
      </c>
      <c r="C326" t="s">
        <v>619</v>
      </c>
      <c r="D326" t="s">
        <v>351</v>
      </c>
      <c r="E326" t="s">
        <v>352</v>
      </c>
      <c r="F326" t="s">
        <v>419</v>
      </c>
      <c r="G326" t="s">
        <v>598</v>
      </c>
      <c r="H326" t="s">
        <v>481</v>
      </c>
      <c r="I326" t="s">
        <v>413</v>
      </c>
      <c r="J326" t="s">
        <v>544</v>
      </c>
      <c r="K326" t="s">
        <v>353</v>
      </c>
      <c r="L326" t="s">
        <v>346</v>
      </c>
    </row>
    <row r="327" spans="1:12" ht="12.75">
      <c r="A327" t="s">
        <v>354</v>
      </c>
      <c r="B327" t="s">
        <v>628</v>
      </c>
      <c r="C327" t="s">
        <v>619</v>
      </c>
      <c r="D327" t="s">
        <v>355</v>
      </c>
      <c r="E327" t="s">
        <v>580</v>
      </c>
      <c r="F327" t="s">
        <v>591</v>
      </c>
      <c r="G327" t="s">
        <v>598</v>
      </c>
      <c r="H327" t="s">
        <v>487</v>
      </c>
      <c r="I327" t="s">
        <v>410</v>
      </c>
      <c r="J327" t="s">
        <v>544</v>
      </c>
      <c r="K327" t="s">
        <v>583</v>
      </c>
      <c r="L327" t="s">
        <v>346</v>
      </c>
    </row>
    <row r="328" spans="1:12" ht="12.75">
      <c r="A328" t="s">
        <v>356</v>
      </c>
      <c r="B328" t="s">
        <v>628</v>
      </c>
      <c r="C328" t="s">
        <v>624</v>
      </c>
      <c r="D328" t="s">
        <v>357</v>
      </c>
      <c r="E328" t="s">
        <v>358</v>
      </c>
      <c r="F328" t="s">
        <v>434</v>
      </c>
      <c r="G328" t="s">
        <v>598</v>
      </c>
      <c r="H328" t="s">
        <v>478</v>
      </c>
      <c r="I328" t="s">
        <v>626</v>
      </c>
      <c r="J328" t="s">
        <v>544</v>
      </c>
      <c r="K328" t="s">
        <v>359</v>
      </c>
      <c r="L328" t="s">
        <v>346</v>
      </c>
    </row>
    <row r="329" spans="1:12" ht="12.75">
      <c r="A329" t="s">
        <v>360</v>
      </c>
      <c r="B329" t="s">
        <v>628</v>
      </c>
      <c r="C329" t="s">
        <v>624</v>
      </c>
      <c r="D329" t="s">
        <v>361</v>
      </c>
      <c r="E329" t="s">
        <v>580</v>
      </c>
      <c r="F329" t="s">
        <v>591</v>
      </c>
      <c r="G329" t="s">
        <v>598</v>
      </c>
      <c r="H329" t="s">
        <v>555</v>
      </c>
      <c r="I329" t="s">
        <v>382</v>
      </c>
      <c r="J329" t="s">
        <v>544</v>
      </c>
      <c r="K329" t="s">
        <v>512</v>
      </c>
      <c r="L329" t="s">
        <v>346</v>
      </c>
    </row>
    <row r="330" spans="1:12" ht="12.75">
      <c r="A330" t="s">
        <v>362</v>
      </c>
      <c r="B330" t="s">
        <v>628</v>
      </c>
      <c r="C330" t="s">
        <v>624</v>
      </c>
      <c r="D330" t="s">
        <v>363</v>
      </c>
      <c r="E330" t="s">
        <v>580</v>
      </c>
      <c r="F330" t="s">
        <v>591</v>
      </c>
      <c r="G330" t="s">
        <v>598</v>
      </c>
      <c r="H330" t="s">
        <v>478</v>
      </c>
      <c r="I330" t="s">
        <v>626</v>
      </c>
      <c r="J330" t="s">
        <v>544</v>
      </c>
      <c r="K330" t="s">
        <v>583</v>
      </c>
      <c r="L330" t="s">
        <v>346</v>
      </c>
    </row>
    <row r="331" spans="1:12" ht="12.75">
      <c r="A331" t="s">
        <v>364</v>
      </c>
      <c r="B331" t="s">
        <v>628</v>
      </c>
      <c r="C331" t="s">
        <v>624</v>
      </c>
      <c r="D331" t="s">
        <v>365</v>
      </c>
      <c r="E331" t="s">
        <v>425</v>
      </c>
      <c r="F331" t="s">
        <v>597</v>
      </c>
      <c r="G331" t="s">
        <v>598</v>
      </c>
      <c r="H331" t="s">
        <v>549</v>
      </c>
      <c r="I331" t="s">
        <v>626</v>
      </c>
      <c r="J331" t="s">
        <v>544</v>
      </c>
      <c r="K331" t="s">
        <v>366</v>
      </c>
      <c r="L331" t="s">
        <v>346</v>
      </c>
    </row>
    <row r="332" spans="1:12" ht="12.75">
      <c r="A332" t="s">
        <v>367</v>
      </c>
      <c r="B332" t="s">
        <v>628</v>
      </c>
      <c r="C332" t="s">
        <v>435</v>
      </c>
      <c r="D332" t="s">
        <v>368</v>
      </c>
      <c r="E332" t="s">
        <v>580</v>
      </c>
      <c r="F332" t="s">
        <v>597</v>
      </c>
      <c r="G332" t="s">
        <v>598</v>
      </c>
      <c r="H332" t="s">
        <v>549</v>
      </c>
      <c r="I332" t="s">
        <v>382</v>
      </c>
      <c r="J332" t="s">
        <v>544</v>
      </c>
      <c r="K332" t="s">
        <v>369</v>
      </c>
      <c r="L332" t="s">
        <v>346</v>
      </c>
    </row>
    <row r="333" spans="1:12" ht="12.75">
      <c r="A333" t="s">
        <v>370</v>
      </c>
      <c r="B333" t="s">
        <v>628</v>
      </c>
      <c r="C333" t="s">
        <v>435</v>
      </c>
      <c r="D333" t="s">
        <v>371</v>
      </c>
      <c r="E333" t="s">
        <v>580</v>
      </c>
      <c r="F333" t="s">
        <v>597</v>
      </c>
      <c r="G333" t="s">
        <v>598</v>
      </c>
      <c r="H333" t="s">
        <v>549</v>
      </c>
      <c r="I333" t="s">
        <v>382</v>
      </c>
      <c r="J333" t="s">
        <v>544</v>
      </c>
      <c r="K333" t="s">
        <v>583</v>
      </c>
      <c r="L333" t="s">
        <v>346</v>
      </c>
    </row>
    <row r="334" ht="12.75">
      <c r="A334" t="s">
        <v>657</v>
      </c>
    </row>
    <row r="335" ht="12.75">
      <c r="A335" t="s">
        <v>658</v>
      </c>
    </row>
    <row r="336" spans="1:12" ht="12.75">
      <c r="A336" t="s">
        <v>659</v>
      </c>
      <c r="B336" t="s">
        <v>628</v>
      </c>
      <c r="C336" t="s">
        <v>435</v>
      </c>
      <c r="D336" t="s">
        <v>660</v>
      </c>
      <c r="E336" t="s">
        <v>580</v>
      </c>
      <c r="F336" t="s">
        <v>591</v>
      </c>
      <c r="G336" t="s">
        <v>588</v>
      </c>
      <c r="H336" t="s">
        <v>484</v>
      </c>
      <c r="I336" t="s">
        <v>626</v>
      </c>
      <c r="J336" t="s">
        <v>544</v>
      </c>
      <c r="K336" t="s">
        <v>583</v>
      </c>
      <c r="L336" t="s">
        <v>346</v>
      </c>
    </row>
    <row r="337" spans="1:12" ht="12.75">
      <c r="A337" t="s">
        <v>661</v>
      </c>
      <c r="B337" t="s">
        <v>628</v>
      </c>
      <c r="C337" t="s">
        <v>435</v>
      </c>
      <c r="D337" t="s">
        <v>662</v>
      </c>
      <c r="E337" t="s">
        <v>580</v>
      </c>
      <c r="F337" t="s">
        <v>581</v>
      </c>
      <c r="G337" t="s">
        <v>588</v>
      </c>
      <c r="H337" t="s">
        <v>511</v>
      </c>
      <c r="I337" t="s">
        <v>626</v>
      </c>
      <c r="J337" t="s">
        <v>544</v>
      </c>
      <c r="K337" t="s">
        <v>583</v>
      </c>
      <c r="L337" t="s">
        <v>346</v>
      </c>
    </row>
    <row r="338" ht="12.75">
      <c r="A338" t="s">
        <v>663</v>
      </c>
    </row>
    <row r="339" ht="12.75">
      <c r="A339" t="s">
        <v>664</v>
      </c>
    </row>
    <row r="340" spans="1:12" ht="12.75">
      <c r="A340" t="s">
        <v>665</v>
      </c>
      <c r="B340" t="s">
        <v>569</v>
      </c>
      <c r="C340" t="s">
        <v>435</v>
      </c>
      <c r="D340" t="s">
        <v>666</v>
      </c>
      <c r="E340" t="s">
        <v>667</v>
      </c>
      <c r="F340" t="s">
        <v>633</v>
      </c>
      <c r="G340" t="s">
        <v>598</v>
      </c>
      <c r="H340" t="s">
        <v>616</v>
      </c>
      <c r="I340" t="s">
        <v>626</v>
      </c>
      <c r="J340" t="s">
        <v>544</v>
      </c>
      <c r="K340" t="s">
        <v>668</v>
      </c>
      <c r="L340" t="s">
        <v>669</v>
      </c>
    </row>
    <row r="341" spans="1:12" ht="12.75">
      <c r="A341" t="s">
        <v>670</v>
      </c>
      <c r="B341" t="s">
        <v>569</v>
      </c>
      <c r="C341" t="s">
        <v>435</v>
      </c>
      <c r="D341" t="s">
        <v>671</v>
      </c>
      <c r="E341" t="s">
        <v>672</v>
      </c>
      <c r="F341" t="s">
        <v>597</v>
      </c>
      <c r="G341" t="s">
        <v>598</v>
      </c>
      <c r="H341" t="s">
        <v>481</v>
      </c>
      <c r="I341" t="s">
        <v>626</v>
      </c>
      <c r="J341" t="s">
        <v>544</v>
      </c>
      <c r="K341" t="s">
        <v>673</v>
      </c>
      <c r="L341" t="s">
        <v>669</v>
      </c>
    </row>
    <row r="342" spans="1:12" ht="12.75">
      <c r="A342" t="s">
        <v>674</v>
      </c>
      <c r="B342" t="s">
        <v>569</v>
      </c>
      <c r="C342" t="s">
        <v>629</v>
      </c>
      <c r="D342" t="s">
        <v>675</v>
      </c>
      <c r="E342" t="s">
        <v>676</v>
      </c>
      <c r="F342" t="s">
        <v>597</v>
      </c>
      <c r="G342" t="s">
        <v>598</v>
      </c>
      <c r="H342" t="s">
        <v>549</v>
      </c>
      <c r="I342" t="s">
        <v>382</v>
      </c>
      <c r="J342" t="s">
        <v>544</v>
      </c>
      <c r="K342" t="s">
        <v>583</v>
      </c>
      <c r="L342" t="s">
        <v>669</v>
      </c>
    </row>
    <row r="343" ht="12.75">
      <c r="A343" t="s">
        <v>677</v>
      </c>
    </row>
    <row r="344" ht="12.75">
      <c r="A344" t="s">
        <v>678</v>
      </c>
    </row>
    <row r="345" spans="1:12" ht="12.75">
      <c r="A345" t="s">
        <v>679</v>
      </c>
      <c r="B345" t="s">
        <v>569</v>
      </c>
      <c r="C345" t="s">
        <v>629</v>
      </c>
      <c r="D345" t="s">
        <v>680</v>
      </c>
      <c r="E345" t="s">
        <v>580</v>
      </c>
      <c r="F345" t="s">
        <v>591</v>
      </c>
      <c r="G345" t="s">
        <v>588</v>
      </c>
      <c r="H345" t="s">
        <v>484</v>
      </c>
      <c r="I345" t="s">
        <v>382</v>
      </c>
      <c r="J345" t="s">
        <v>544</v>
      </c>
      <c r="K345" t="s">
        <v>403</v>
      </c>
      <c r="L345" t="s">
        <v>669</v>
      </c>
    </row>
    <row r="346" ht="12.75">
      <c r="A346" t="s">
        <v>681</v>
      </c>
    </row>
    <row r="347" ht="12.75">
      <c r="A347" t="s">
        <v>685</v>
      </c>
    </row>
    <row r="348" spans="1:12" ht="12.75">
      <c r="A348" t="s">
        <v>686</v>
      </c>
      <c r="B348" t="s">
        <v>569</v>
      </c>
      <c r="C348" t="s">
        <v>629</v>
      </c>
      <c r="D348" t="s">
        <v>687</v>
      </c>
      <c r="E348" t="s">
        <v>580</v>
      </c>
      <c r="F348" t="s">
        <v>591</v>
      </c>
      <c r="G348" t="s">
        <v>598</v>
      </c>
      <c r="H348" t="s">
        <v>616</v>
      </c>
      <c r="I348" t="s">
        <v>626</v>
      </c>
      <c r="J348" t="s">
        <v>544</v>
      </c>
      <c r="K348" t="s">
        <v>688</v>
      </c>
      <c r="L348" t="s">
        <v>669</v>
      </c>
    </row>
    <row r="349" spans="1:12" ht="12.75">
      <c r="A349" t="s">
        <v>689</v>
      </c>
      <c r="B349" t="s">
        <v>569</v>
      </c>
      <c r="C349" t="s">
        <v>539</v>
      </c>
      <c r="D349" t="s">
        <v>690</v>
      </c>
      <c r="E349" t="s">
        <v>691</v>
      </c>
      <c r="F349" t="s">
        <v>438</v>
      </c>
      <c r="G349" t="s">
        <v>598</v>
      </c>
      <c r="H349" t="s">
        <v>554</v>
      </c>
      <c r="I349" t="s">
        <v>692</v>
      </c>
      <c r="J349" t="s">
        <v>544</v>
      </c>
      <c r="K349" t="s">
        <v>693</v>
      </c>
      <c r="L349" t="s">
        <v>669</v>
      </c>
    </row>
    <row r="350" ht="12.75">
      <c r="A350" t="s">
        <v>694</v>
      </c>
    </row>
    <row r="351" ht="12.75">
      <c r="A351" t="s">
        <v>695</v>
      </c>
    </row>
    <row r="352" spans="1:12" ht="12.75">
      <c r="A352" t="s">
        <v>696</v>
      </c>
      <c r="B352" t="s">
        <v>569</v>
      </c>
      <c r="C352" t="s">
        <v>539</v>
      </c>
      <c r="D352" t="s">
        <v>697</v>
      </c>
      <c r="E352" t="s">
        <v>580</v>
      </c>
      <c r="F352" t="s">
        <v>591</v>
      </c>
      <c r="G352" t="s">
        <v>588</v>
      </c>
      <c r="H352" t="s">
        <v>502</v>
      </c>
      <c r="I352" t="s">
        <v>632</v>
      </c>
      <c r="J352" t="s">
        <v>544</v>
      </c>
      <c r="K352" t="s">
        <v>583</v>
      </c>
      <c r="L352" t="s">
        <v>669</v>
      </c>
    </row>
    <row r="353" spans="1:12" ht="12.75">
      <c r="A353" t="s">
        <v>698</v>
      </c>
      <c r="B353" t="s">
        <v>569</v>
      </c>
      <c r="C353" t="s">
        <v>539</v>
      </c>
      <c r="D353" t="s">
        <v>699</v>
      </c>
      <c r="E353" t="s">
        <v>580</v>
      </c>
      <c r="F353" t="s">
        <v>591</v>
      </c>
      <c r="G353" t="s">
        <v>588</v>
      </c>
      <c r="H353" t="s">
        <v>554</v>
      </c>
      <c r="I353" t="s">
        <v>410</v>
      </c>
      <c r="J353" t="s">
        <v>544</v>
      </c>
      <c r="K353" t="s">
        <v>583</v>
      </c>
      <c r="L353" t="s">
        <v>669</v>
      </c>
    </row>
    <row r="354" spans="1:12" ht="12.75">
      <c r="A354" t="s">
        <v>700</v>
      </c>
      <c r="B354" t="s">
        <v>569</v>
      </c>
      <c r="C354" t="s">
        <v>539</v>
      </c>
      <c r="D354" t="s">
        <v>701</v>
      </c>
      <c r="E354" t="s">
        <v>580</v>
      </c>
      <c r="F354" t="s">
        <v>591</v>
      </c>
      <c r="G354" t="s">
        <v>588</v>
      </c>
      <c r="H354" t="s">
        <v>555</v>
      </c>
      <c r="I354" t="s">
        <v>382</v>
      </c>
      <c r="J354" t="s">
        <v>544</v>
      </c>
      <c r="K354" t="s">
        <v>583</v>
      </c>
      <c r="L354" t="s">
        <v>669</v>
      </c>
    </row>
    <row r="355" spans="1:12" ht="12.75">
      <c r="A355" t="s">
        <v>702</v>
      </c>
      <c r="B355" t="s">
        <v>569</v>
      </c>
      <c r="C355" t="s">
        <v>539</v>
      </c>
      <c r="D355" t="s">
        <v>703</v>
      </c>
      <c r="E355" t="s">
        <v>580</v>
      </c>
      <c r="F355" t="s">
        <v>591</v>
      </c>
      <c r="G355" t="s">
        <v>588</v>
      </c>
      <c r="H355" t="s">
        <v>484</v>
      </c>
      <c r="I355" t="s">
        <v>382</v>
      </c>
      <c r="J355" t="s">
        <v>544</v>
      </c>
      <c r="K355" t="s">
        <v>583</v>
      </c>
      <c r="L355" t="s">
        <v>669</v>
      </c>
    </row>
    <row r="356" spans="1:12" ht="12.75">
      <c r="A356" t="s">
        <v>704</v>
      </c>
      <c r="B356" t="s">
        <v>569</v>
      </c>
      <c r="C356" t="s">
        <v>539</v>
      </c>
      <c r="D356" t="s">
        <v>705</v>
      </c>
      <c r="E356" t="s">
        <v>580</v>
      </c>
      <c r="F356" t="s">
        <v>591</v>
      </c>
      <c r="G356" t="s">
        <v>588</v>
      </c>
      <c r="H356" t="s">
        <v>549</v>
      </c>
      <c r="I356" t="s">
        <v>382</v>
      </c>
      <c r="J356" t="s">
        <v>544</v>
      </c>
      <c r="K356" t="s">
        <v>583</v>
      </c>
      <c r="L356" t="s">
        <v>669</v>
      </c>
    </row>
    <row r="357" spans="1:12" ht="12.75">
      <c r="A357" t="s">
        <v>706</v>
      </c>
      <c r="B357" t="s">
        <v>569</v>
      </c>
      <c r="C357" t="s">
        <v>539</v>
      </c>
      <c r="D357" t="s">
        <v>707</v>
      </c>
      <c r="E357" t="s">
        <v>580</v>
      </c>
      <c r="F357" t="s">
        <v>591</v>
      </c>
      <c r="G357" t="s">
        <v>588</v>
      </c>
      <c r="H357" t="s">
        <v>511</v>
      </c>
      <c r="I357" t="s">
        <v>382</v>
      </c>
      <c r="J357" t="s">
        <v>544</v>
      </c>
      <c r="K357" t="s">
        <v>583</v>
      </c>
      <c r="L357" t="s">
        <v>669</v>
      </c>
    </row>
    <row r="358" spans="1:12" ht="12.75">
      <c r="A358" t="s">
        <v>708</v>
      </c>
      <c r="B358" t="s">
        <v>569</v>
      </c>
      <c r="C358" t="s">
        <v>539</v>
      </c>
      <c r="D358" t="s">
        <v>709</v>
      </c>
      <c r="E358" t="s">
        <v>580</v>
      </c>
      <c r="F358" t="s">
        <v>591</v>
      </c>
      <c r="G358" t="s">
        <v>588</v>
      </c>
      <c r="H358" t="s">
        <v>616</v>
      </c>
      <c r="I358" t="s">
        <v>626</v>
      </c>
      <c r="J358" t="s">
        <v>544</v>
      </c>
      <c r="K358" t="s">
        <v>583</v>
      </c>
      <c r="L358" t="s">
        <v>669</v>
      </c>
    </row>
    <row r="359" ht="12.75">
      <c r="A359" t="s">
        <v>710</v>
      </c>
    </row>
    <row r="360" ht="12.75">
      <c r="A360" t="s">
        <v>711</v>
      </c>
    </row>
    <row r="361" ht="12.75">
      <c r="A361" t="s">
        <v>712</v>
      </c>
    </row>
    <row r="362" spans="1:12" ht="12.75">
      <c r="A362" t="s">
        <v>713</v>
      </c>
      <c r="B362" t="s">
        <v>569</v>
      </c>
      <c r="C362" t="s">
        <v>541</v>
      </c>
      <c r="D362" t="s">
        <v>714</v>
      </c>
      <c r="E362" t="s">
        <v>489</v>
      </c>
      <c r="F362" t="s">
        <v>509</v>
      </c>
      <c r="G362" t="s">
        <v>598</v>
      </c>
      <c r="H362" t="s">
        <v>511</v>
      </c>
      <c r="I362" t="s">
        <v>382</v>
      </c>
      <c r="J362" t="s">
        <v>544</v>
      </c>
      <c r="K362" t="s">
        <v>715</v>
      </c>
      <c r="L362" t="s">
        <v>669</v>
      </c>
    </row>
    <row r="363" spans="1:12" ht="12.75">
      <c r="A363" t="s">
        <v>716</v>
      </c>
      <c r="B363" t="s">
        <v>569</v>
      </c>
      <c r="C363" t="s">
        <v>541</v>
      </c>
      <c r="D363" t="s">
        <v>717</v>
      </c>
      <c r="E363" t="s">
        <v>580</v>
      </c>
      <c r="F363" t="s">
        <v>591</v>
      </c>
      <c r="G363" t="s">
        <v>598</v>
      </c>
      <c r="H363" t="s">
        <v>549</v>
      </c>
      <c r="I363" t="s">
        <v>382</v>
      </c>
      <c r="J363" t="s">
        <v>544</v>
      </c>
      <c r="K363" t="s">
        <v>718</v>
      </c>
      <c r="L363" t="s">
        <v>669</v>
      </c>
    </row>
    <row r="364" ht="12.75">
      <c r="A364" t="s">
        <v>719</v>
      </c>
    </row>
    <row r="365" ht="12.75">
      <c r="A365" t="s">
        <v>720</v>
      </c>
    </row>
    <row r="366" ht="12.75">
      <c r="A366" t="s">
        <v>721</v>
      </c>
    </row>
    <row r="367" ht="12.75">
      <c r="A367" t="s">
        <v>722</v>
      </c>
    </row>
    <row r="368" spans="1:2" ht="12.75">
      <c r="A368" t="s">
        <v>723</v>
      </c>
      <c r="B368" t="s">
        <v>584</v>
      </c>
    </row>
    <row r="369" spans="1:2" ht="12.75">
      <c r="A369" t="s">
        <v>724</v>
      </c>
      <c r="B369" t="s">
        <v>593</v>
      </c>
    </row>
    <row r="370" ht="12.75">
      <c r="A370" t="s">
        <v>725</v>
      </c>
    </row>
    <row r="371" ht="12.75">
      <c r="A371" t="s">
        <v>726</v>
      </c>
    </row>
    <row r="372" spans="1:2" ht="12.75">
      <c r="A372" t="s">
        <v>727</v>
      </c>
      <c r="B372" t="s">
        <v>586</v>
      </c>
    </row>
    <row r="373" ht="12.75">
      <c r="A373" t="s">
        <v>728</v>
      </c>
    </row>
    <row r="374" ht="12.75">
      <c r="A374" t="s">
        <v>729</v>
      </c>
    </row>
    <row r="375" ht="12.75">
      <c r="A375" t="s">
        <v>730</v>
      </c>
    </row>
    <row r="376" ht="12.75">
      <c r="A376" t="s">
        <v>731</v>
      </c>
    </row>
    <row r="377" spans="1:2" ht="12.75">
      <c r="A377" t="s">
        <v>732</v>
      </c>
      <c r="B377" t="s">
        <v>584</v>
      </c>
    </row>
    <row r="378" spans="1:2" ht="12.75">
      <c r="A378" t="s">
        <v>733</v>
      </c>
      <c r="B378" t="s">
        <v>584</v>
      </c>
    </row>
    <row r="379" ht="12.75">
      <c r="A379" t="s">
        <v>734</v>
      </c>
    </row>
    <row r="380" spans="1:2" ht="12.75">
      <c r="A380" t="s">
        <v>735</v>
      </c>
      <c r="B380" t="s">
        <v>736</v>
      </c>
    </row>
    <row r="381" ht="12.75">
      <c r="A381" t="s">
        <v>737</v>
      </c>
    </row>
    <row r="382" ht="12.75">
      <c r="A382" t="s">
        <v>738</v>
      </c>
    </row>
    <row r="383" ht="12.75">
      <c r="A383" t="s">
        <v>739</v>
      </c>
    </row>
    <row r="384" ht="12.75">
      <c r="A384" t="s">
        <v>740</v>
      </c>
    </row>
    <row r="385" ht="12.75">
      <c r="A385" t="s">
        <v>741</v>
      </c>
    </row>
    <row r="386" ht="12.75">
      <c r="A386" t="s">
        <v>742</v>
      </c>
    </row>
    <row r="387" ht="12.75">
      <c r="A387" t="s">
        <v>743</v>
      </c>
    </row>
    <row r="388" ht="12.75">
      <c r="A388" t="s">
        <v>744</v>
      </c>
    </row>
    <row r="389" ht="12.75">
      <c r="A389" t="s">
        <v>745</v>
      </c>
    </row>
    <row r="390" ht="12.75">
      <c r="A390" t="s">
        <v>746</v>
      </c>
    </row>
    <row r="391" ht="12.75">
      <c r="A391" t="s">
        <v>747</v>
      </c>
    </row>
    <row r="392" spans="1:6" ht="12.75">
      <c r="A392" t="s">
        <v>748</v>
      </c>
      <c r="B392" t="s">
        <v>749</v>
      </c>
      <c r="C392" t="s">
        <v>750</v>
      </c>
      <c r="D392" t="s">
        <v>585</v>
      </c>
      <c r="E392" t="s">
        <v>751</v>
      </c>
      <c r="F392" t="s">
        <v>590</v>
      </c>
    </row>
    <row r="393" ht="12.75">
      <c r="A393" t="s">
        <v>752</v>
      </c>
    </row>
    <row r="394" ht="12.75">
      <c r="A394" t="s">
        <v>753</v>
      </c>
    </row>
    <row r="395" ht="12.75">
      <c r="A395" t="s">
        <v>754</v>
      </c>
    </row>
    <row r="396" ht="12.75">
      <c r="A396" t="s">
        <v>755</v>
      </c>
    </row>
    <row r="397" ht="12.75">
      <c r="A397" t="s">
        <v>756</v>
      </c>
    </row>
    <row r="398" spans="1:9" ht="12.75">
      <c r="A398" t="s">
        <v>757</v>
      </c>
      <c r="B398" t="s">
        <v>426</v>
      </c>
      <c r="C398" t="s">
        <v>758</v>
      </c>
      <c r="D398" t="s">
        <v>469</v>
      </c>
      <c r="E398" t="s">
        <v>759</v>
      </c>
      <c r="F398" t="s">
        <v>620</v>
      </c>
      <c r="G398" t="s">
        <v>588</v>
      </c>
      <c r="H398" t="s">
        <v>559</v>
      </c>
      <c r="I398" t="s">
        <v>560</v>
      </c>
    </row>
    <row r="399" spans="1:9" ht="12.75">
      <c r="A399" t="s">
        <v>760</v>
      </c>
      <c r="B399" t="s">
        <v>427</v>
      </c>
      <c r="C399" t="s">
        <v>525</v>
      </c>
      <c r="D399" t="s">
        <v>615</v>
      </c>
      <c r="E399" t="s">
        <v>761</v>
      </c>
      <c r="F399" t="s">
        <v>524</v>
      </c>
      <c r="G399" t="s">
        <v>588</v>
      </c>
      <c r="H399" t="s">
        <v>559</v>
      </c>
      <c r="I399" t="s">
        <v>560</v>
      </c>
    </row>
    <row r="400" spans="1:9" ht="12.75">
      <c r="A400" t="s">
        <v>762</v>
      </c>
      <c r="B400" t="s">
        <v>427</v>
      </c>
      <c r="C400" t="s">
        <v>463</v>
      </c>
      <c r="D400" t="s">
        <v>596</v>
      </c>
      <c r="E400" t="s">
        <v>763</v>
      </c>
      <c r="F400" t="s">
        <v>524</v>
      </c>
      <c r="G400" t="s">
        <v>588</v>
      </c>
      <c r="H400" t="s">
        <v>559</v>
      </c>
      <c r="I400" t="s">
        <v>560</v>
      </c>
    </row>
    <row r="401" spans="1:9" ht="12.75">
      <c r="A401" t="s">
        <v>764</v>
      </c>
      <c r="B401" t="s">
        <v>430</v>
      </c>
      <c r="C401" t="s">
        <v>459</v>
      </c>
      <c r="D401" t="s">
        <v>579</v>
      </c>
      <c r="E401" t="s">
        <v>765</v>
      </c>
      <c r="F401" t="s">
        <v>524</v>
      </c>
      <c r="G401" t="s">
        <v>588</v>
      </c>
      <c r="H401" t="s">
        <v>559</v>
      </c>
      <c r="I401" t="s">
        <v>560</v>
      </c>
    </row>
    <row r="402" ht="12.75">
      <c r="A402" t="s">
        <v>766</v>
      </c>
    </row>
    <row r="403" ht="12.75">
      <c r="A403" t="s">
        <v>767</v>
      </c>
    </row>
    <row r="404" spans="1:2" ht="12.75">
      <c r="A404" t="s">
        <v>768</v>
      </c>
      <c r="B404" t="s">
        <v>584</v>
      </c>
    </row>
    <row r="405" spans="1:2" ht="12.75">
      <c r="A405" t="s">
        <v>769</v>
      </c>
      <c r="B405" t="s">
        <v>584</v>
      </c>
    </row>
    <row r="406" ht="12.75">
      <c r="A406" t="s">
        <v>770</v>
      </c>
    </row>
    <row r="407" ht="12.75">
      <c r="A407" t="s">
        <v>771</v>
      </c>
    </row>
    <row r="408" ht="12.75">
      <c r="A408" t="s">
        <v>772</v>
      </c>
    </row>
    <row r="409" ht="12.75">
      <c r="A409" t="s">
        <v>773</v>
      </c>
    </row>
    <row r="410" spans="1:2" ht="12.75">
      <c r="A410" t="s">
        <v>774</v>
      </c>
      <c r="B410" t="s">
        <v>586</v>
      </c>
    </row>
    <row r="411" ht="12.75">
      <c r="A411" t="s">
        <v>775</v>
      </c>
    </row>
    <row r="412" ht="12.75">
      <c r="A412" t="s">
        <v>776</v>
      </c>
    </row>
    <row r="413" ht="12.75">
      <c r="A413" t="s">
        <v>777</v>
      </c>
    </row>
    <row r="414" ht="12.75">
      <c r="A414" t="s">
        <v>778</v>
      </c>
    </row>
    <row r="415" spans="1:2" ht="12.75">
      <c r="A415" t="s">
        <v>779</v>
      </c>
      <c r="B415" t="s">
        <v>584</v>
      </c>
    </row>
    <row r="416" spans="1:2" ht="12.75">
      <c r="A416" t="s">
        <v>780</v>
      </c>
      <c r="B416" t="s">
        <v>584</v>
      </c>
    </row>
    <row r="417" ht="12.75">
      <c r="A417" t="s">
        <v>781</v>
      </c>
    </row>
    <row r="418" spans="1:2" ht="12.75">
      <c r="A418" t="s">
        <v>782</v>
      </c>
      <c r="B418" t="s">
        <v>783</v>
      </c>
    </row>
    <row r="419" ht="12.75">
      <c r="A419" t="s">
        <v>784</v>
      </c>
    </row>
    <row r="420" ht="12.75">
      <c r="A420" t="s">
        <v>785</v>
      </c>
    </row>
    <row r="421" ht="12.75">
      <c r="A421" t="s">
        <v>786</v>
      </c>
    </row>
    <row r="422" ht="12.75">
      <c r="A422" t="s">
        <v>787</v>
      </c>
    </row>
    <row r="423" ht="12.75">
      <c r="A423" t="s">
        <v>788</v>
      </c>
    </row>
    <row r="424" spans="1:6" ht="12.75">
      <c r="A424" t="s">
        <v>789</v>
      </c>
      <c r="B424" t="s">
        <v>790</v>
      </c>
      <c r="C424" t="s">
        <v>791</v>
      </c>
      <c r="D424" t="s">
        <v>585</v>
      </c>
      <c r="E424" t="s">
        <v>573</v>
      </c>
      <c r="F424" t="s">
        <v>590</v>
      </c>
    </row>
    <row r="425" ht="12.75">
      <c r="A425" t="s">
        <v>792</v>
      </c>
    </row>
    <row r="426" ht="12.75">
      <c r="A426" t="s">
        <v>793</v>
      </c>
    </row>
    <row r="427" ht="12.75">
      <c r="A427" t="s">
        <v>794</v>
      </c>
    </row>
    <row r="428" ht="12.75">
      <c r="A428" t="s">
        <v>795</v>
      </c>
    </row>
    <row r="429" ht="12.75">
      <c r="A429" t="s">
        <v>796</v>
      </c>
    </row>
    <row r="430" spans="1:12" ht="12.75">
      <c r="A430" t="s">
        <v>797</v>
      </c>
      <c r="B430" t="s">
        <v>430</v>
      </c>
      <c r="C430" t="s">
        <v>579</v>
      </c>
      <c r="D430" t="s">
        <v>798</v>
      </c>
      <c r="E430" t="s">
        <v>799</v>
      </c>
      <c r="F430" t="s">
        <v>597</v>
      </c>
      <c r="G430" t="s">
        <v>598</v>
      </c>
      <c r="H430" t="s">
        <v>523</v>
      </c>
      <c r="I430" t="s">
        <v>531</v>
      </c>
      <c r="J430" t="s">
        <v>446</v>
      </c>
      <c r="K430" t="s">
        <v>800</v>
      </c>
      <c r="L430" t="s">
        <v>801</v>
      </c>
    </row>
    <row r="431" ht="12.75">
      <c r="A431" t="s">
        <v>802</v>
      </c>
    </row>
    <row r="432" ht="12.75">
      <c r="A432" t="s">
        <v>803</v>
      </c>
    </row>
    <row r="433" spans="1:2" ht="12.75">
      <c r="A433" t="s">
        <v>804</v>
      </c>
      <c r="B433" t="s">
        <v>584</v>
      </c>
    </row>
    <row r="434" spans="1:2" ht="12.75">
      <c r="A434" t="s">
        <v>805</v>
      </c>
      <c r="B434" t="s">
        <v>593</v>
      </c>
    </row>
    <row r="435" ht="12.75">
      <c r="A435" t="s">
        <v>806</v>
      </c>
    </row>
    <row r="436" ht="12.75">
      <c r="A436" t="s">
        <v>807</v>
      </c>
    </row>
    <row r="437" ht="12.75">
      <c r="A437" t="s">
        <v>808</v>
      </c>
    </row>
    <row r="438" spans="1:2" ht="12.75">
      <c r="A438" t="s">
        <v>809</v>
      </c>
      <c r="B438" t="s">
        <v>586</v>
      </c>
    </row>
    <row r="439" ht="12.75">
      <c r="A439" t="s">
        <v>810</v>
      </c>
    </row>
    <row r="440" ht="12.75">
      <c r="A440" t="s">
        <v>811</v>
      </c>
    </row>
    <row r="441" ht="12.75">
      <c r="A441" t="s">
        <v>812</v>
      </c>
    </row>
    <row r="442" spans="1:2" ht="12.75">
      <c r="A442" t="s">
        <v>813</v>
      </c>
      <c r="B442" t="s">
        <v>584</v>
      </c>
    </row>
    <row r="443" spans="1:2" ht="12.75">
      <c r="A443" t="s">
        <v>814</v>
      </c>
      <c r="B443" t="s">
        <v>584</v>
      </c>
    </row>
    <row r="444" ht="12.75">
      <c r="A444" t="s">
        <v>815</v>
      </c>
    </row>
    <row r="445" ht="12.75">
      <c r="A445" t="s">
        <v>816</v>
      </c>
    </row>
    <row r="446" ht="12.75">
      <c r="A446" t="s">
        <v>817</v>
      </c>
    </row>
    <row r="447" spans="1:2" ht="12.75">
      <c r="A447" t="s">
        <v>818</v>
      </c>
      <c r="B447" t="s">
        <v>819</v>
      </c>
    </row>
    <row r="448" ht="12.75">
      <c r="A448" t="s">
        <v>820</v>
      </c>
    </row>
    <row r="449" ht="12.75">
      <c r="A449" t="s">
        <v>821</v>
      </c>
    </row>
    <row r="450" spans="1:2" ht="12.75">
      <c r="A450" t="s">
        <v>822</v>
      </c>
      <c r="B450" t="s">
        <v>823</v>
      </c>
    </row>
    <row r="451" ht="12.75">
      <c r="A451" t="s">
        <v>824</v>
      </c>
    </row>
    <row r="452" ht="12.75">
      <c r="A452" t="s">
        <v>825</v>
      </c>
    </row>
    <row r="453" spans="1:6" ht="12.75">
      <c r="A453" t="s">
        <v>826</v>
      </c>
      <c r="B453" t="s">
        <v>827</v>
      </c>
      <c r="C453" t="s">
        <v>828</v>
      </c>
      <c r="D453" t="s">
        <v>829</v>
      </c>
      <c r="E453" t="s">
        <v>601</v>
      </c>
      <c r="F453" t="s">
        <v>587</v>
      </c>
    </row>
    <row r="454" spans="1:6" ht="12.75">
      <c r="A454" t="s">
        <v>830</v>
      </c>
      <c r="B454" t="s">
        <v>827</v>
      </c>
      <c r="C454" t="s">
        <v>828</v>
      </c>
      <c r="D454" t="s">
        <v>829</v>
      </c>
      <c r="E454" t="s">
        <v>601</v>
      </c>
      <c r="F454" t="s">
        <v>590</v>
      </c>
    </row>
    <row r="455" ht="12.75">
      <c r="A455" t="s">
        <v>831</v>
      </c>
    </row>
    <row r="456" ht="12.75">
      <c r="A456" t="s">
        <v>832</v>
      </c>
    </row>
    <row r="457" ht="12.75">
      <c r="A457" t="s">
        <v>833</v>
      </c>
    </row>
    <row r="458" ht="12.75">
      <c r="A458" t="s">
        <v>834</v>
      </c>
    </row>
    <row r="459" ht="12.75">
      <c r="A459" t="s">
        <v>835</v>
      </c>
    </row>
    <row r="460" spans="1:12" ht="12.75">
      <c r="A460" t="s">
        <v>836</v>
      </c>
      <c r="B460" t="s">
        <v>439</v>
      </c>
      <c r="C460" t="s">
        <v>579</v>
      </c>
      <c r="D460" t="s">
        <v>837</v>
      </c>
      <c r="E460" t="s">
        <v>580</v>
      </c>
      <c r="F460" t="s">
        <v>581</v>
      </c>
      <c r="G460" t="s">
        <v>606</v>
      </c>
      <c r="H460" t="s">
        <v>599</v>
      </c>
      <c r="I460" t="s">
        <v>479</v>
      </c>
      <c r="J460" t="s">
        <v>553</v>
      </c>
      <c r="K460" t="s">
        <v>583</v>
      </c>
      <c r="L460" t="s">
        <v>801</v>
      </c>
    </row>
    <row r="461" ht="12.75">
      <c r="A461" t="s">
        <v>838</v>
      </c>
    </row>
    <row r="462" ht="12.75">
      <c r="A462" t="s">
        <v>839</v>
      </c>
    </row>
    <row r="463" ht="12.75">
      <c r="A463" t="s">
        <v>840</v>
      </c>
    </row>
    <row r="464" ht="12.75">
      <c r="A464" t="s">
        <v>841</v>
      </c>
    </row>
    <row r="465" ht="12.75">
      <c r="A465" t="s">
        <v>842</v>
      </c>
    </row>
    <row r="466" ht="12.75">
      <c r="A466" t="s">
        <v>843</v>
      </c>
    </row>
    <row r="467" ht="12.75">
      <c r="A467" t="s">
        <v>844</v>
      </c>
    </row>
    <row r="468" spans="1:2" ht="12.75">
      <c r="A468" t="s">
        <v>845</v>
      </c>
      <c r="B468" t="s">
        <v>593</v>
      </c>
    </row>
    <row r="469" spans="1:2" ht="12.75">
      <c r="A469" t="s">
        <v>846</v>
      </c>
      <c r="B469" t="s">
        <v>550</v>
      </c>
    </row>
    <row r="470" ht="12.75">
      <c r="A470" t="s">
        <v>847</v>
      </c>
    </row>
    <row r="471" ht="12.75">
      <c r="A471" t="s">
        <v>848</v>
      </c>
    </row>
    <row r="472" spans="1:2" ht="12.75">
      <c r="A472" t="s">
        <v>849</v>
      </c>
      <c r="B472" t="s">
        <v>586</v>
      </c>
    </row>
    <row r="473" ht="12.75">
      <c r="A473" t="s">
        <v>850</v>
      </c>
    </row>
    <row r="474" ht="12.75">
      <c r="A474" t="s">
        <v>851</v>
      </c>
    </row>
    <row r="475" ht="12.75">
      <c r="A475" t="s">
        <v>852</v>
      </c>
    </row>
    <row r="476" spans="1:2" ht="12.75">
      <c r="A476" t="s">
        <v>853</v>
      </c>
      <c r="B476" t="s">
        <v>584</v>
      </c>
    </row>
    <row r="477" spans="1:2" ht="12.75">
      <c r="A477" t="s">
        <v>854</v>
      </c>
      <c r="B477" t="s">
        <v>584</v>
      </c>
    </row>
    <row r="478" ht="12.75">
      <c r="A478" t="s">
        <v>855</v>
      </c>
    </row>
    <row r="479" ht="12.75">
      <c r="A479" t="s">
        <v>856</v>
      </c>
    </row>
    <row r="480" spans="1:2" ht="12.75">
      <c r="A480" t="s">
        <v>857</v>
      </c>
      <c r="B480" t="s">
        <v>858</v>
      </c>
    </row>
    <row r="481" spans="1:2" ht="12.75">
      <c r="A481" t="s">
        <v>859</v>
      </c>
      <c r="B481" t="s">
        <v>860</v>
      </c>
    </row>
    <row r="482" ht="12.75">
      <c r="A482" t="s">
        <v>861</v>
      </c>
    </row>
    <row r="483" ht="12.75">
      <c r="A483" t="s">
        <v>862</v>
      </c>
    </row>
    <row r="484" ht="12.75">
      <c r="A484" t="s">
        <v>863</v>
      </c>
    </row>
    <row r="485" ht="12.75">
      <c r="A485" t="s">
        <v>864</v>
      </c>
    </row>
    <row r="486" spans="1:6" ht="12.75">
      <c r="A486" t="s">
        <v>865</v>
      </c>
      <c r="B486" t="s">
        <v>866</v>
      </c>
      <c r="C486" t="s">
        <v>867</v>
      </c>
      <c r="D486" t="s">
        <v>868</v>
      </c>
      <c r="E486" t="s">
        <v>601</v>
      </c>
      <c r="F486" t="s">
        <v>587</v>
      </c>
    </row>
    <row r="487" spans="1:6" ht="12.75">
      <c r="A487" t="s">
        <v>869</v>
      </c>
      <c r="B487" t="s">
        <v>866</v>
      </c>
      <c r="C487" t="s">
        <v>867</v>
      </c>
      <c r="D487" t="s">
        <v>868</v>
      </c>
      <c r="E487" t="s">
        <v>601</v>
      </c>
      <c r="F487" t="s">
        <v>590</v>
      </c>
    </row>
    <row r="488" ht="12.75">
      <c r="A488" t="s">
        <v>870</v>
      </c>
    </row>
    <row r="489" ht="12.75">
      <c r="A489" t="s">
        <v>871</v>
      </c>
    </row>
    <row r="490" ht="12.75">
      <c r="A490" t="s">
        <v>872</v>
      </c>
    </row>
    <row r="491" ht="12.75">
      <c r="A491" t="s">
        <v>873</v>
      </c>
    </row>
    <row r="492" ht="12.75">
      <c r="A492" t="s">
        <v>874</v>
      </c>
    </row>
    <row r="493" spans="1:12" ht="12.75">
      <c r="A493" t="s">
        <v>875</v>
      </c>
      <c r="B493" t="s">
        <v>439</v>
      </c>
      <c r="C493" t="s">
        <v>579</v>
      </c>
      <c r="D493" t="s">
        <v>876</v>
      </c>
      <c r="E493" t="s">
        <v>580</v>
      </c>
      <c r="F493" t="s">
        <v>421</v>
      </c>
      <c r="G493" t="s">
        <v>606</v>
      </c>
      <c r="H493" t="s">
        <v>537</v>
      </c>
      <c r="I493" t="s">
        <v>492</v>
      </c>
      <c r="J493" t="s">
        <v>600</v>
      </c>
      <c r="K493" t="s">
        <v>877</v>
      </c>
      <c r="L493" t="s">
        <v>801</v>
      </c>
    </row>
    <row r="494" spans="1:12" ht="12.75">
      <c r="A494" t="s">
        <v>878</v>
      </c>
      <c r="B494" t="s">
        <v>542</v>
      </c>
      <c r="C494" t="s">
        <v>596</v>
      </c>
      <c r="D494" t="s">
        <v>879</v>
      </c>
      <c r="E494" t="s">
        <v>880</v>
      </c>
      <c r="F494" t="s">
        <v>1249</v>
      </c>
      <c r="G494" t="s">
        <v>606</v>
      </c>
      <c r="H494" t="s">
        <v>614</v>
      </c>
      <c r="I494" t="s">
        <v>551</v>
      </c>
      <c r="J494" t="s">
        <v>600</v>
      </c>
      <c r="K494" t="s">
        <v>881</v>
      </c>
      <c r="L494" t="s">
        <v>801</v>
      </c>
    </row>
    <row r="495" spans="1:12" ht="12.75">
      <c r="A495" t="s">
        <v>882</v>
      </c>
      <c r="B495" t="s">
        <v>542</v>
      </c>
      <c r="C495" t="s">
        <v>570</v>
      </c>
      <c r="D495" t="s">
        <v>883</v>
      </c>
      <c r="E495" t="s">
        <v>580</v>
      </c>
      <c r="F495" t="s">
        <v>421</v>
      </c>
      <c r="G495" t="s">
        <v>606</v>
      </c>
      <c r="H495" t="s">
        <v>511</v>
      </c>
      <c r="I495" t="s">
        <v>548</v>
      </c>
      <c r="J495" t="s">
        <v>600</v>
      </c>
      <c r="K495" t="s">
        <v>884</v>
      </c>
      <c r="L495" t="s">
        <v>885</v>
      </c>
    </row>
    <row r="496" spans="1:12" ht="12.75">
      <c r="A496" t="s">
        <v>886</v>
      </c>
      <c r="B496" t="s">
        <v>542</v>
      </c>
      <c r="C496" t="s">
        <v>615</v>
      </c>
      <c r="D496" t="s">
        <v>887</v>
      </c>
      <c r="E496" t="s">
        <v>888</v>
      </c>
      <c r="F496" t="s">
        <v>889</v>
      </c>
      <c r="G496" t="s">
        <v>606</v>
      </c>
      <c r="H496" t="s">
        <v>475</v>
      </c>
      <c r="I496" t="s">
        <v>448</v>
      </c>
      <c r="J496" t="s">
        <v>609</v>
      </c>
      <c r="K496" t="s">
        <v>890</v>
      </c>
      <c r="L496" t="s">
        <v>885</v>
      </c>
    </row>
    <row r="497" spans="1:12" ht="12.75">
      <c r="A497" t="s">
        <v>891</v>
      </c>
      <c r="B497" t="s">
        <v>542</v>
      </c>
      <c r="C497" t="s">
        <v>567</v>
      </c>
      <c r="D497" t="s">
        <v>892</v>
      </c>
      <c r="E497" t="s">
        <v>580</v>
      </c>
      <c r="F497" t="s">
        <v>421</v>
      </c>
      <c r="G497" t="s">
        <v>606</v>
      </c>
      <c r="H497" t="s">
        <v>510</v>
      </c>
      <c r="I497" t="s">
        <v>622</v>
      </c>
      <c r="J497" t="s">
        <v>609</v>
      </c>
      <c r="K497" t="s">
        <v>893</v>
      </c>
      <c r="L497" t="s">
        <v>894</v>
      </c>
    </row>
    <row r="498" spans="1:12" ht="12.75">
      <c r="A498" t="s">
        <v>895</v>
      </c>
      <c r="B498" t="s">
        <v>468</v>
      </c>
      <c r="C498" t="s">
        <v>432</v>
      </c>
      <c r="D498" t="s">
        <v>896</v>
      </c>
      <c r="E498" t="s">
        <v>897</v>
      </c>
      <c r="F498" t="s">
        <v>517</v>
      </c>
      <c r="G498" t="s">
        <v>606</v>
      </c>
      <c r="H498" t="s">
        <v>625</v>
      </c>
      <c r="I498" t="s">
        <v>382</v>
      </c>
      <c r="J498" t="s">
        <v>609</v>
      </c>
      <c r="K498" t="s">
        <v>898</v>
      </c>
      <c r="L498" t="s">
        <v>894</v>
      </c>
    </row>
    <row r="499" spans="1:12" ht="12.75">
      <c r="A499" t="s">
        <v>899</v>
      </c>
      <c r="B499" t="s">
        <v>468</v>
      </c>
      <c r="C499" t="s">
        <v>619</v>
      </c>
      <c r="D499" t="s">
        <v>900</v>
      </c>
      <c r="E499" t="s">
        <v>580</v>
      </c>
      <c r="F499" t="s">
        <v>901</v>
      </c>
      <c r="G499" t="s">
        <v>606</v>
      </c>
      <c r="H499" t="s">
        <v>447</v>
      </c>
      <c r="I499" t="s">
        <v>382</v>
      </c>
      <c r="J499" t="s">
        <v>609</v>
      </c>
      <c r="K499" t="s">
        <v>408</v>
      </c>
      <c r="L499" t="s">
        <v>902</v>
      </c>
    </row>
    <row r="500" spans="1:12" ht="12.75">
      <c r="A500" t="s">
        <v>903</v>
      </c>
      <c r="B500" t="s">
        <v>468</v>
      </c>
      <c r="C500" t="s">
        <v>619</v>
      </c>
      <c r="D500" t="s">
        <v>904</v>
      </c>
      <c r="E500" t="s">
        <v>580</v>
      </c>
      <c r="F500" t="s">
        <v>591</v>
      </c>
      <c r="G500" t="s">
        <v>606</v>
      </c>
      <c r="H500" t="s">
        <v>621</v>
      </c>
      <c r="I500" t="s">
        <v>622</v>
      </c>
      <c r="J500" t="s">
        <v>609</v>
      </c>
      <c r="K500" t="s">
        <v>905</v>
      </c>
      <c r="L500" t="s">
        <v>902</v>
      </c>
    </row>
    <row r="501" spans="1:12" ht="12.75">
      <c r="A501" t="s">
        <v>906</v>
      </c>
      <c r="B501" t="s">
        <v>468</v>
      </c>
      <c r="C501" t="s">
        <v>624</v>
      </c>
      <c r="D501" t="s">
        <v>907</v>
      </c>
      <c r="E501" t="s">
        <v>580</v>
      </c>
      <c r="F501" t="s">
        <v>546</v>
      </c>
      <c r="G501" t="s">
        <v>606</v>
      </c>
      <c r="H501" t="s">
        <v>475</v>
      </c>
      <c r="I501" t="s">
        <v>622</v>
      </c>
      <c r="J501" t="s">
        <v>600</v>
      </c>
      <c r="K501" t="s">
        <v>908</v>
      </c>
      <c r="L501" t="s">
        <v>902</v>
      </c>
    </row>
    <row r="502" spans="1:12" ht="12.75">
      <c r="A502" t="s">
        <v>909</v>
      </c>
      <c r="B502" t="s">
        <v>468</v>
      </c>
      <c r="C502" t="s">
        <v>624</v>
      </c>
      <c r="D502" t="s">
        <v>910</v>
      </c>
      <c r="E502" t="s">
        <v>911</v>
      </c>
      <c r="F502" t="s">
        <v>438</v>
      </c>
      <c r="G502" t="s">
        <v>606</v>
      </c>
      <c r="H502" t="s">
        <v>475</v>
      </c>
      <c r="I502" t="s">
        <v>413</v>
      </c>
      <c r="J502" t="s">
        <v>609</v>
      </c>
      <c r="K502" t="s">
        <v>372</v>
      </c>
      <c r="L502" t="s">
        <v>912</v>
      </c>
    </row>
    <row r="503" spans="1:12" ht="12.75">
      <c r="A503" t="s">
        <v>913</v>
      </c>
      <c r="B503" t="s">
        <v>468</v>
      </c>
      <c r="C503" t="s">
        <v>435</v>
      </c>
      <c r="D503" t="s">
        <v>914</v>
      </c>
      <c r="E503" t="s">
        <v>393</v>
      </c>
      <c r="F503" t="s">
        <v>388</v>
      </c>
      <c r="G503" t="s">
        <v>606</v>
      </c>
      <c r="H503" t="s">
        <v>491</v>
      </c>
      <c r="I503" t="s">
        <v>382</v>
      </c>
      <c r="J503" t="s">
        <v>609</v>
      </c>
      <c r="K503" t="s">
        <v>915</v>
      </c>
      <c r="L503" t="s">
        <v>912</v>
      </c>
    </row>
    <row r="504" spans="1:12" ht="12.75">
      <c r="A504" t="s">
        <v>916</v>
      </c>
      <c r="B504" t="s">
        <v>528</v>
      </c>
      <c r="C504" t="s">
        <v>629</v>
      </c>
      <c r="D504" t="s">
        <v>917</v>
      </c>
      <c r="E504" t="s">
        <v>580</v>
      </c>
      <c r="F504" t="s">
        <v>546</v>
      </c>
      <c r="G504" t="s">
        <v>606</v>
      </c>
      <c r="H504" t="s">
        <v>502</v>
      </c>
      <c r="I504" t="s">
        <v>626</v>
      </c>
      <c r="J504" t="s">
        <v>609</v>
      </c>
      <c r="K504" t="s">
        <v>918</v>
      </c>
      <c r="L504" t="s">
        <v>912</v>
      </c>
    </row>
    <row r="505" spans="1:12" ht="12.75">
      <c r="A505" t="s">
        <v>919</v>
      </c>
      <c r="B505" t="s">
        <v>528</v>
      </c>
      <c r="C505" t="s">
        <v>629</v>
      </c>
      <c r="D505" t="s">
        <v>920</v>
      </c>
      <c r="E505" t="s">
        <v>580</v>
      </c>
      <c r="F505" t="s">
        <v>591</v>
      </c>
      <c r="G505" t="s">
        <v>606</v>
      </c>
      <c r="H505" t="s">
        <v>522</v>
      </c>
      <c r="I505" t="s">
        <v>626</v>
      </c>
      <c r="J505" t="s">
        <v>609</v>
      </c>
      <c r="K505" t="s">
        <v>921</v>
      </c>
      <c r="L505" t="s">
        <v>922</v>
      </c>
    </row>
    <row r="506" spans="1:12" ht="12.75">
      <c r="A506" t="s">
        <v>923</v>
      </c>
      <c r="B506" t="s">
        <v>528</v>
      </c>
      <c r="C506" t="s">
        <v>629</v>
      </c>
      <c r="D506" t="s">
        <v>924</v>
      </c>
      <c r="E506" t="s">
        <v>580</v>
      </c>
      <c r="F506" t="s">
        <v>597</v>
      </c>
      <c r="G506" t="s">
        <v>606</v>
      </c>
      <c r="H506" t="s">
        <v>491</v>
      </c>
      <c r="I506" t="s">
        <v>622</v>
      </c>
      <c r="J506" t="s">
        <v>609</v>
      </c>
      <c r="K506" t="s">
        <v>583</v>
      </c>
      <c r="L506" t="s">
        <v>922</v>
      </c>
    </row>
    <row r="507" ht="12.75">
      <c r="A507" t="s">
        <v>925</v>
      </c>
    </row>
    <row r="508" ht="12.75">
      <c r="A508" t="s">
        <v>926</v>
      </c>
    </row>
    <row r="509" ht="12.75">
      <c r="A509" t="s">
        <v>927</v>
      </c>
    </row>
    <row r="510" ht="12.75">
      <c r="A510" t="s">
        <v>928</v>
      </c>
    </row>
    <row r="511" spans="1:12" ht="12.75">
      <c r="A511" t="s">
        <v>929</v>
      </c>
      <c r="B511" t="s">
        <v>528</v>
      </c>
      <c r="C511" t="s">
        <v>629</v>
      </c>
      <c r="D511" t="s">
        <v>930</v>
      </c>
      <c r="E511" t="s">
        <v>580</v>
      </c>
      <c r="F511" t="s">
        <v>597</v>
      </c>
      <c r="G511" t="s">
        <v>606</v>
      </c>
      <c r="H511" t="s">
        <v>475</v>
      </c>
      <c r="I511" t="s">
        <v>413</v>
      </c>
      <c r="J511" t="s">
        <v>609</v>
      </c>
      <c r="K511" t="s">
        <v>931</v>
      </c>
      <c r="L511" t="s">
        <v>922</v>
      </c>
    </row>
    <row r="512" spans="1:12" ht="12.75">
      <c r="A512" t="s">
        <v>932</v>
      </c>
      <c r="B512" t="s">
        <v>528</v>
      </c>
      <c r="C512" t="s">
        <v>539</v>
      </c>
      <c r="D512" t="s">
        <v>933</v>
      </c>
      <c r="E512" t="s">
        <v>580</v>
      </c>
      <c r="F512" t="s">
        <v>546</v>
      </c>
      <c r="G512" t="s">
        <v>606</v>
      </c>
      <c r="H512" t="s">
        <v>475</v>
      </c>
      <c r="I512" t="s">
        <v>413</v>
      </c>
      <c r="J512" t="s">
        <v>600</v>
      </c>
      <c r="K512" t="s">
        <v>934</v>
      </c>
      <c r="L512" t="s">
        <v>935</v>
      </c>
    </row>
    <row r="513" spans="1:12" ht="12.75">
      <c r="A513" t="s">
        <v>936</v>
      </c>
      <c r="B513" t="s">
        <v>528</v>
      </c>
      <c r="C513" t="s">
        <v>539</v>
      </c>
      <c r="D513" t="s">
        <v>937</v>
      </c>
      <c r="E513" t="s">
        <v>580</v>
      </c>
      <c r="F513" t="s">
        <v>597</v>
      </c>
      <c r="G513" t="s">
        <v>606</v>
      </c>
      <c r="H513" t="s">
        <v>475</v>
      </c>
      <c r="I513" t="s">
        <v>413</v>
      </c>
      <c r="J513" t="s">
        <v>609</v>
      </c>
      <c r="K513" t="s">
        <v>538</v>
      </c>
      <c r="L513" t="s">
        <v>935</v>
      </c>
    </row>
    <row r="514" spans="1:12" ht="12.75">
      <c r="A514" t="s">
        <v>938</v>
      </c>
      <c r="B514" t="s">
        <v>528</v>
      </c>
      <c r="C514" t="s">
        <v>539</v>
      </c>
      <c r="D514" t="s">
        <v>939</v>
      </c>
      <c r="E514" t="s">
        <v>940</v>
      </c>
      <c r="F514" t="s">
        <v>558</v>
      </c>
      <c r="G514" t="s">
        <v>606</v>
      </c>
      <c r="H514" t="s">
        <v>555</v>
      </c>
      <c r="I514" t="s">
        <v>448</v>
      </c>
      <c r="J514" t="s">
        <v>609</v>
      </c>
      <c r="K514" t="s">
        <v>941</v>
      </c>
      <c r="L514" t="s">
        <v>942</v>
      </c>
    </row>
    <row r="515" spans="1:12" ht="12.75">
      <c r="A515" t="s">
        <v>943</v>
      </c>
      <c r="B515" t="s">
        <v>528</v>
      </c>
      <c r="C515" t="s">
        <v>539</v>
      </c>
      <c r="D515" t="s">
        <v>944</v>
      </c>
      <c r="E515" t="s">
        <v>405</v>
      </c>
      <c r="F515" t="s">
        <v>945</v>
      </c>
      <c r="G515" t="s">
        <v>606</v>
      </c>
      <c r="H515" t="s">
        <v>484</v>
      </c>
      <c r="I515" t="s">
        <v>448</v>
      </c>
      <c r="J515" t="s">
        <v>609</v>
      </c>
      <c r="K515" t="s">
        <v>444</v>
      </c>
      <c r="L515" t="s">
        <v>942</v>
      </c>
    </row>
    <row r="516" spans="1:12" ht="12.75">
      <c r="A516" t="s">
        <v>946</v>
      </c>
      <c r="B516" t="s">
        <v>528</v>
      </c>
      <c r="C516" t="s">
        <v>539</v>
      </c>
      <c r="D516" t="s">
        <v>947</v>
      </c>
      <c r="E516" t="s">
        <v>580</v>
      </c>
      <c r="F516" t="s">
        <v>591</v>
      </c>
      <c r="G516" t="s">
        <v>606</v>
      </c>
      <c r="H516" t="s">
        <v>484</v>
      </c>
      <c r="I516" t="s">
        <v>448</v>
      </c>
      <c r="J516" t="s">
        <v>605</v>
      </c>
      <c r="K516" t="s">
        <v>948</v>
      </c>
      <c r="L516" t="s">
        <v>942</v>
      </c>
    </row>
    <row r="517" spans="1:12" ht="12.75">
      <c r="A517" t="s">
        <v>949</v>
      </c>
      <c r="B517" t="s">
        <v>528</v>
      </c>
      <c r="C517" t="s">
        <v>539</v>
      </c>
      <c r="D517" t="s">
        <v>950</v>
      </c>
      <c r="E517" t="s">
        <v>580</v>
      </c>
      <c r="F517" t="s">
        <v>591</v>
      </c>
      <c r="G517" t="s">
        <v>606</v>
      </c>
      <c r="H517" t="s">
        <v>549</v>
      </c>
      <c r="I517" t="s">
        <v>617</v>
      </c>
      <c r="J517" t="s">
        <v>605</v>
      </c>
      <c r="K517" t="s">
        <v>951</v>
      </c>
      <c r="L517" t="s">
        <v>952</v>
      </c>
    </row>
    <row r="518" spans="1:12" ht="12.75">
      <c r="A518" t="s">
        <v>953</v>
      </c>
      <c r="B518" t="s">
        <v>528</v>
      </c>
      <c r="C518" t="s">
        <v>539</v>
      </c>
      <c r="D518" t="s">
        <v>662</v>
      </c>
      <c r="E518" t="s">
        <v>580</v>
      </c>
      <c r="F518" t="s">
        <v>591</v>
      </c>
      <c r="G518" t="s">
        <v>606</v>
      </c>
      <c r="H518" t="s">
        <v>478</v>
      </c>
      <c r="I518" t="s">
        <v>617</v>
      </c>
      <c r="J518" t="s">
        <v>605</v>
      </c>
      <c r="K518" t="s">
        <v>583</v>
      </c>
      <c r="L518" t="s">
        <v>952</v>
      </c>
    </row>
    <row r="519" spans="1:12" ht="12.75">
      <c r="A519" t="s">
        <v>954</v>
      </c>
      <c r="B519" t="s">
        <v>473</v>
      </c>
      <c r="C519" t="s">
        <v>539</v>
      </c>
      <c r="D519" t="s">
        <v>955</v>
      </c>
      <c r="E519" t="s">
        <v>580</v>
      </c>
      <c r="F519" t="s">
        <v>591</v>
      </c>
      <c r="G519" t="s">
        <v>606</v>
      </c>
      <c r="H519" t="s">
        <v>484</v>
      </c>
      <c r="I519" t="s">
        <v>617</v>
      </c>
      <c r="J519" t="s">
        <v>605</v>
      </c>
      <c r="K519" t="s">
        <v>583</v>
      </c>
      <c r="L519" t="s">
        <v>952</v>
      </c>
    </row>
    <row r="520" spans="1:12" ht="12.75">
      <c r="A520" t="s">
        <v>956</v>
      </c>
      <c r="B520" t="s">
        <v>473</v>
      </c>
      <c r="C520" t="s">
        <v>539</v>
      </c>
      <c r="D520" t="s">
        <v>957</v>
      </c>
      <c r="E520" t="s">
        <v>580</v>
      </c>
      <c r="F520" t="s">
        <v>591</v>
      </c>
      <c r="G520" t="s">
        <v>606</v>
      </c>
      <c r="H520" t="s">
        <v>484</v>
      </c>
      <c r="I520" t="s">
        <v>617</v>
      </c>
      <c r="J520" t="s">
        <v>605</v>
      </c>
      <c r="K520" t="s">
        <v>583</v>
      </c>
      <c r="L520" t="s">
        <v>952</v>
      </c>
    </row>
    <row r="521" spans="1:12" ht="12.75">
      <c r="A521" t="s">
        <v>958</v>
      </c>
      <c r="B521" t="s">
        <v>473</v>
      </c>
      <c r="C521" t="s">
        <v>539</v>
      </c>
      <c r="D521" t="s">
        <v>959</v>
      </c>
      <c r="E521" t="s">
        <v>580</v>
      </c>
      <c r="F521" t="s">
        <v>546</v>
      </c>
      <c r="G521" t="s">
        <v>606</v>
      </c>
      <c r="H521" t="s">
        <v>511</v>
      </c>
      <c r="I521" t="s">
        <v>448</v>
      </c>
      <c r="J521" t="s">
        <v>605</v>
      </c>
      <c r="K521" t="s">
        <v>960</v>
      </c>
      <c r="L521" t="s">
        <v>952</v>
      </c>
    </row>
    <row r="522" spans="1:12" ht="12.75">
      <c r="A522" t="s">
        <v>961</v>
      </c>
      <c r="B522" t="s">
        <v>473</v>
      </c>
      <c r="C522" t="s">
        <v>539</v>
      </c>
      <c r="D522" t="s">
        <v>962</v>
      </c>
      <c r="E522" t="s">
        <v>503</v>
      </c>
      <c r="F522" t="s">
        <v>581</v>
      </c>
      <c r="G522" t="s">
        <v>606</v>
      </c>
      <c r="H522" t="s">
        <v>478</v>
      </c>
      <c r="I522" t="s">
        <v>448</v>
      </c>
      <c r="J522" t="s">
        <v>605</v>
      </c>
      <c r="K522" t="s">
        <v>963</v>
      </c>
      <c r="L522" t="s">
        <v>964</v>
      </c>
    </row>
    <row r="523" spans="1:12" ht="12.75">
      <c r="A523" t="s">
        <v>965</v>
      </c>
      <c r="B523" t="s">
        <v>473</v>
      </c>
      <c r="C523" t="s">
        <v>541</v>
      </c>
      <c r="D523" t="s">
        <v>966</v>
      </c>
      <c r="E523" t="s">
        <v>440</v>
      </c>
      <c r="F523" t="s">
        <v>967</v>
      </c>
      <c r="G523" t="s">
        <v>606</v>
      </c>
      <c r="H523" t="s">
        <v>487</v>
      </c>
      <c r="I523" t="s">
        <v>413</v>
      </c>
      <c r="J523" t="s">
        <v>605</v>
      </c>
      <c r="K523" t="s">
        <v>383</v>
      </c>
      <c r="L523" t="s">
        <v>964</v>
      </c>
    </row>
    <row r="524" spans="1:12" ht="12.75">
      <c r="A524" t="s">
        <v>968</v>
      </c>
      <c r="B524" t="s">
        <v>473</v>
      </c>
      <c r="C524" t="s">
        <v>541</v>
      </c>
      <c r="D524" t="s">
        <v>969</v>
      </c>
      <c r="E524" t="s">
        <v>580</v>
      </c>
      <c r="F524" t="s">
        <v>421</v>
      </c>
      <c r="G524" t="s">
        <v>606</v>
      </c>
      <c r="H524" t="s">
        <v>547</v>
      </c>
      <c r="I524" t="s">
        <v>413</v>
      </c>
      <c r="J524" t="s">
        <v>605</v>
      </c>
      <c r="K524" t="s">
        <v>970</v>
      </c>
      <c r="L524" t="s">
        <v>964</v>
      </c>
    </row>
    <row r="525" spans="1:12" ht="12.75">
      <c r="A525" t="s">
        <v>971</v>
      </c>
      <c r="B525" t="s">
        <v>473</v>
      </c>
      <c r="C525" t="s">
        <v>562</v>
      </c>
      <c r="D525" t="s">
        <v>972</v>
      </c>
      <c r="E525" t="s">
        <v>973</v>
      </c>
      <c r="F525" t="s">
        <v>901</v>
      </c>
      <c r="G525" t="s">
        <v>606</v>
      </c>
      <c r="H525" t="s">
        <v>627</v>
      </c>
      <c r="I525" t="s">
        <v>626</v>
      </c>
      <c r="J525" t="s">
        <v>605</v>
      </c>
      <c r="K525" t="s">
        <v>974</v>
      </c>
      <c r="L525" t="s">
        <v>975</v>
      </c>
    </row>
    <row r="526" spans="1:12" ht="12.75">
      <c r="A526" t="s">
        <v>976</v>
      </c>
      <c r="B526" t="s">
        <v>473</v>
      </c>
      <c r="C526" t="s">
        <v>557</v>
      </c>
      <c r="D526" t="s">
        <v>977</v>
      </c>
      <c r="E526" t="s">
        <v>495</v>
      </c>
      <c r="F526" t="s">
        <v>967</v>
      </c>
      <c r="G526" t="s">
        <v>606</v>
      </c>
      <c r="H526" t="s">
        <v>625</v>
      </c>
      <c r="I526" t="s">
        <v>382</v>
      </c>
      <c r="J526" t="s">
        <v>605</v>
      </c>
      <c r="K526" t="s">
        <v>978</v>
      </c>
      <c r="L526" t="s">
        <v>975</v>
      </c>
    </row>
    <row r="527" ht="12.75">
      <c r="A527" t="s">
        <v>979</v>
      </c>
    </row>
    <row r="528" ht="12.75">
      <c r="A528" t="s">
        <v>980</v>
      </c>
    </row>
    <row r="529" ht="12.75">
      <c r="A529" t="s">
        <v>981</v>
      </c>
    </row>
    <row r="530" ht="12.75">
      <c r="A530" t="s">
        <v>982</v>
      </c>
    </row>
    <row r="531" spans="1:2" ht="12.75">
      <c r="A531" t="s">
        <v>983</v>
      </c>
      <c r="B531" t="s">
        <v>593</v>
      </c>
    </row>
    <row r="532" spans="1:2" ht="12.75">
      <c r="A532" t="s">
        <v>984</v>
      </c>
      <c r="B532" t="s">
        <v>593</v>
      </c>
    </row>
    <row r="533" ht="12.75">
      <c r="A533" t="s">
        <v>985</v>
      </c>
    </row>
    <row r="534" ht="12.75">
      <c r="A534" t="s">
        <v>986</v>
      </c>
    </row>
    <row r="535" spans="1:2" ht="12.75">
      <c r="A535" t="s">
        <v>987</v>
      </c>
      <c r="B535" t="s">
        <v>586</v>
      </c>
    </row>
    <row r="536" ht="12.75">
      <c r="A536" t="s">
        <v>988</v>
      </c>
    </row>
    <row r="537" ht="12.75">
      <c r="A537" t="s">
        <v>989</v>
      </c>
    </row>
    <row r="538" ht="12.75">
      <c r="A538" t="s">
        <v>990</v>
      </c>
    </row>
    <row r="539" spans="1:2" ht="12.75">
      <c r="A539" t="s">
        <v>991</v>
      </c>
      <c r="B539" t="s">
        <v>584</v>
      </c>
    </row>
    <row r="540" spans="1:2" ht="12.75">
      <c r="A540" t="s">
        <v>992</v>
      </c>
      <c r="B540" t="s">
        <v>584</v>
      </c>
    </row>
    <row r="541" ht="12.75">
      <c r="A541" t="s">
        <v>993</v>
      </c>
    </row>
    <row r="542" ht="12.75">
      <c r="A542" t="s">
        <v>994</v>
      </c>
    </row>
    <row r="543" ht="12.75">
      <c r="A543" t="s">
        <v>995</v>
      </c>
    </row>
    <row r="544" spans="1:2" ht="12.75">
      <c r="A544" t="s">
        <v>996</v>
      </c>
      <c r="B544" t="s">
        <v>997</v>
      </c>
    </row>
    <row r="545" ht="12.75">
      <c r="A545" t="s">
        <v>998</v>
      </c>
    </row>
    <row r="546" ht="12.75">
      <c r="A546" t="s">
        <v>999</v>
      </c>
    </row>
    <row r="547" spans="1:2" ht="12.75">
      <c r="A547" t="s">
        <v>1000</v>
      </c>
      <c r="B547" t="s">
        <v>1001</v>
      </c>
    </row>
    <row r="548" ht="12.75">
      <c r="A548" t="s">
        <v>1002</v>
      </c>
    </row>
    <row r="549" ht="12.75">
      <c r="A549" t="s">
        <v>1003</v>
      </c>
    </row>
    <row r="550" spans="1:6" ht="12.75">
      <c r="A550" t="s">
        <v>1004</v>
      </c>
      <c r="B550" t="s">
        <v>1005</v>
      </c>
      <c r="C550" t="s">
        <v>1006</v>
      </c>
      <c r="D550" t="s">
        <v>1007</v>
      </c>
      <c r="E550" t="s">
        <v>1008</v>
      </c>
      <c r="F550" t="s">
        <v>590</v>
      </c>
    </row>
    <row r="551" spans="1:6" ht="12.75">
      <c r="A551" t="s">
        <v>1009</v>
      </c>
      <c r="B551" t="s">
        <v>1005</v>
      </c>
      <c r="C551" t="s">
        <v>1006</v>
      </c>
      <c r="D551" t="s">
        <v>1007</v>
      </c>
      <c r="E551" t="s">
        <v>1008</v>
      </c>
      <c r="F551" t="s">
        <v>590</v>
      </c>
    </row>
    <row r="552" ht="12.75">
      <c r="A552" t="s">
        <v>1010</v>
      </c>
    </row>
    <row r="553" ht="12.75">
      <c r="A553" t="s">
        <v>1011</v>
      </c>
    </row>
    <row r="554" ht="12.75">
      <c r="A554" t="s">
        <v>1012</v>
      </c>
    </row>
    <row r="555" ht="12.75">
      <c r="A555" t="s">
        <v>1013</v>
      </c>
    </row>
    <row r="556" ht="12.75">
      <c r="A556" t="s">
        <v>1014</v>
      </c>
    </row>
    <row r="557" ht="12.75">
      <c r="A557" t="s">
        <v>1015</v>
      </c>
    </row>
    <row r="558" spans="1:12" ht="12.75">
      <c r="A558" t="s">
        <v>1016</v>
      </c>
      <c r="B558" t="s">
        <v>595</v>
      </c>
      <c r="C558" t="s">
        <v>557</v>
      </c>
      <c r="D558" t="s">
        <v>1017</v>
      </c>
      <c r="E558" t="s">
        <v>532</v>
      </c>
      <c r="F558" t="s">
        <v>597</v>
      </c>
      <c r="G558" t="s">
        <v>606</v>
      </c>
      <c r="H558" t="s">
        <v>508</v>
      </c>
      <c r="I558" t="s">
        <v>551</v>
      </c>
      <c r="J558" t="s">
        <v>582</v>
      </c>
      <c r="K558" t="s">
        <v>1018</v>
      </c>
      <c r="L558" t="s">
        <v>975</v>
      </c>
    </row>
    <row r="559" ht="12.75">
      <c r="A559" t="s">
        <v>1019</v>
      </c>
    </row>
    <row r="560" spans="1:12" ht="12.75">
      <c r="A560" t="s">
        <v>1020</v>
      </c>
      <c r="B560" t="s">
        <v>595</v>
      </c>
      <c r="C560" t="s">
        <v>557</v>
      </c>
      <c r="D560" t="s">
        <v>1021</v>
      </c>
      <c r="E560" t="s">
        <v>536</v>
      </c>
      <c r="F560" t="s">
        <v>396</v>
      </c>
      <c r="G560" t="s">
        <v>606</v>
      </c>
      <c r="H560" t="s">
        <v>508</v>
      </c>
      <c r="I560" t="s">
        <v>610</v>
      </c>
      <c r="J560" t="s">
        <v>582</v>
      </c>
      <c r="K560" t="s">
        <v>1022</v>
      </c>
      <c r="L560" t="s">
        <v>1023</v>
      </c>
    </row>
    <row r="561" spans="1:12" ht="12.75">
      <c r="A561" t="s">
        <v>1024</v>
      </c>
      <c r="B561" t="s">
        <v>595</v>
      </c>
      <c r="C561" t="s">
        <v>557</v>
      </c>
      <c r="D561" t="s">
        <v>1025</v>
      </c>
      <c r="E561" t="s">
        <v>530</v>
      </c>
      <c r="F561" t="s">
        <v>901</v>
      </c>
      <c r="G561" t="s">
        <v>606</v>
      </c>
      <c r="H561" t="s">
        <v>505</v>
      </c>
      <c r="I561" t="s">
        <v>610</v>
      </c>
      <c r="J561" t="s">
        <v>582</v>
      </c>
      <c r="K561" t="s">
        <v>1026</v>
      </c>
      <c r="L561" t="s">
        <v>1023</v>
      </c>
    </row>
    <row r="562" spans="1:12" ht="12.75">
      <c r="A562" t="s">
        <v>1027</v>
      </c>
      <c r="B562" t="s">
        <v>595</v>
      </c>
      <c r="C562" t="s">
        <v>557</v>
      </c>
      <c r="D562" t="s">
        <v>1028</v>
      </c>
      <c r="E562" t="s">
        <v>400</v>
      </c>
      <c r="F562" t="s">
        <v>945</v>
      </c>
      <c r="G562" t="s">
        <v>606</v>
      </c>
      <c r="H562" t="s">
        <v>549</v>
      </c>
      <c r="I562" t="s">
        <v>448</v>
      </c>
      <c r="J562" t="s">
        <v>582</v>
      </c>
      <c r="K562" t="s">
        <v>1029</v>
      </c>
      <c r="L562" t="s">
        <v>1030</v>
      </c>
    </row>
    <row r="563" spans="1:12" ht="12.75">
      <c r="A563" t="s">
        <v>1031</v>
      </c>
      <c r="B563" t="s">
        <v>595</v>
      </c>
      <c r="C563" t="s">
        <v>469</v>
      </c>
      <c r="D563" t="s">
        <v>1032</v>
      </c>
      <c r="E563" t="s">
        <v>580</v>
      </c>
      <c r="F563" t="s">
        <v>591</v>
      </c>
      <c r="G563" t="s">
        <v>606</v>
      </c>
      <c r="H563" t="s">
        <v>484</v>
      </c>
      <c r="I563" t="s">
        <v>617</v>
      </c>
      <c r="J563" t="s">
        <v>582</v>
      </c>
      <c r="K563" t="s">
        <v>1033</v>
      </c>
      <c r="L563" t="s">
        <v>1030</v>
      </c>
    </row>
    <row r="564" spans="1:12" ht="12.75">
      <c r="A564" t="s">
        <v>1034</v>
      </c>
      <c r="B564" t="s">
        <v>595</v>
      </c>
      <c r="C564" t="s">
        <v>379</v>
      </c>
      <c r="D564" t="s">
        <v>1035</v>
      </c>
      <c r="E564" t="s">
        <v>580</v>
      </c>
      <c r="F564" t="s">
        <v>591</v>
      </c>
      <c r="G564" t="s">
        <v>606</v>
      </c>
      <c r="H564" t="s">
        <v>621</v>
      </c>
      <c r="I564" t="s">
        <v>626</v>
      </c>
      <c r="J564" t="s">
        <v>582</v>
      </c>
      <c r="K564" t="s">
        <v>974</v>
      </c>
      <c r="L564" t="s">
        <v>1030</v>
      </c>
    </row>
    <row r="565" spans="1:12" ht="12.75">
      <c r="A565" t="s">
        <v>1036</v>
      </c>
      <c r="B565" t="s">
        <v>595</v>
      </c>
      <c r="C565" t="s">
        <v>379</v>
      </c>
      <c r="D565" t="s">
        <v>1037</v>
      </c>
      <c r="E565" t="s">
        <v>545</v>
      </c>
      <c r="F565" t="s">
        <v>411</v>
      </c>
      <c r="G565" t="s">
        <v>606</v>
      </c>
      <c r="H565" t="s">
        <v>621</v>
      </c>
      <c r="I565" t="s">
        <v>626</v>
      </c>
      <c r="J565" t="s">
        <v>582</v>
      </c>
      <c r="K565" t="s">
        <v>1038</v>
      </c>
      <c r="L565" t="s">
        <v>1030</v>
      </c>
    </row>
    <row r="566" spans="1:12" ht="12.75">
      <c r="A566" t="s">
        <v>1039</v>
      </c>
      <c r="B566" t="s">
        <v>595</v>
      </c>
      <c r="C566" t="s">
        <v>418</v>
      </c>
      <c r="D566" t="s">
        <v>1040</v>
      </c>
      <c r="E566" t="s">
        <v>1041</v>
      </c>
      <c r="F566" t="s">
        <v>1042</v>
      </c>
      <c r="G566" t="s">
        <v>606</v>
      </c>
      <c r="H566" t="s">
        <v>627</v>
      </c>
      <c r="I566" t="s">
        <v>410</v>
      </c>
      <c r="J566" t="s">
        <v>582</v>
      </c>
      <c r="K566" t="s">
        <v>1043</v>
      </c>
      <c r="L566" t="s">
        <v>1044</v>
      </c>
    </row>
    <row r="567" spans="1:12" ht="12.75">
      <c r="A567" t="s">
        <v>1045</v>
      </c>
      <c r="B567" t="s">
        <v>595</v>
      </c>
      <c r="C567" t="s">
        <v>471</v>
      </c>
      <c r="D567" t="s">
        <v>1046</v>
      </c>
      <c r="E567" t="s">
        <v>1047</v>
      </c>
      <c r="F567" t="s">
        <v>500</v>
      </c>
      <c r="G567" t="s">
        <v>606</v>
      </c>
      <c r="H567" t="s">
        <v>414</v>
      </c>
      <c r="I567" t="s">
        <v>1287</v>
      </c>
      <c r="J567" t="s">
        <v>582</v>
      </c>
      <c r="K567" t="s">
        <v>1048</v>
      </c>
      <c r="L567" t="s">
        <v>1044</v>
      </c>
    </row>
    <row r="568" spans="1:12" ht="12.75">
      <c r="A568" t="s">
        <v>1049</v>
      </c>
      <c r="B568" t="s">
        <v>602</v>
      </c>
      <c r="C568" t="s">
        <v>474</v>
      </c>
      <c r="D568" t="s">
        <v>1050</v>
      </c>
      <c r="E568" t="s">
        <v>489</v>
      </c>
      <c r="F568" t="s">
        <v>441</v>
      </c>
      <c r="G568" t="s">
        <v>606</v>
      </c>
      <c r="H568" t="s">
        <v>516</v>
      </c>
      <c r="I568" t="s">
        <v>632</v>
      </c>
      <c r="J568" t="s">
        <v>582</v>
      </c>
      <c r="K568" t="s">
        <v>1051</v>
      </c>
      <c r="L568" t="s">
        <v>1044</v>
      </c>
    </row>
    <row r="569" spans="1:12" ht="12.75">
      <c r="A569" t="s">
        <v>1052</v>
      </c>
      <c r="B569" t="s">
        <v>602</v>
      </c>
      <c r="C569" t="s">
        <v>442</v>
      </c>
      <c r="D569" t="s">
        <v>1053</v>
      </c>
      <c r="E569" t="s">
        <v>1054</v>
      </c>
      <c r="F569" t="s">
        <v>509</v>
      </c>
      <c r="G569" t="s">
        <v>606</v>
      </c>
      <c r="H569" t="s">
        <v>1055</v>
      </c>
      <c r="I569" t="s">
        <v>1056</v>
      </c>
      <c r="J569" t="s">
        <v>582</v>
      </c>
      <c r="K569" t="s">
        <v>1057</v>
      </c>
      <c r="L569" t="s">
        <v>1058</v>
      </c>
    </row>
    <row r="570" spans="1:12" ht="12.75">
      <c r="A570" t="s">
        <v>1059</v>
      </c>
      <c r="B570" t="s">
        <v>602</v>
      </c>
      <c r="C570" t="s">
        <v>466</v>
      </c>
      <c r="D570" t="s">
        <v>1060</v>
      </c>
      <c r="E570" t="s">
        <v>394</v>
      </c>
      <c r="F570" t="s">
        <v>399</v>
      </c>
      <c r="G570" t="s">
        <v>606</v>
      </c>
      <c r="H570" t="s">
        <v>1061</v>
      </c>
      <c r="I570" t="s">
        <v>1056</v>
      </c>
      <c r="J570" t="s">
        <v>582</v>
      </c>
      <c r="K570" t="s">
        <v>1062</v>
      </c>
      <c r="L570" t="s">
        <v>1058</v>
      </c>
    </row>
    <row r="571" spans="1:12" ht="12.75">
      <c r="A571" t="s">
        <v>1063</v>
      </c>
      <c r="B571" t="s">
        <v>602</v>
      </c>
      <c r="C571" t="s">
        <v>477</v>
      </c>
      <c r="D571" t="s">
        <v>1064</v>
      </c>
      <c r="E571" t="s">
        <v>580</v>
      </c>
      <c r="F571" t="s">
        <v>597</v>
      </c>
      <c r="G571" t="s">
        <v>606</v>
      </c>
      <c r="H571" t="s">
        <v>402</v>
      </c>
      <c r="I571" t="s">
        <v>1056</v>
      </c>
      <c r="J571" t="s">
        <v>605</v>
      </c>
      <c r="K571" t="s">
        <v>1065</v>
      </c>
      <c r="L571" t="s">
        <v>1058</v>
      </c>
    </row>
    <row r="572" spans="1:12" ht="12.75">
      <c r="A572" t="s">
        <v>1066</v>
      </c>
      <c r="B572" t="s">
        <v>602</v>
      </c>
      <c r="C572" t="s">
        <v>480</v>
      </c>
      <c r="D572" t="s">
        <v>1067</v>
      </c>
      <c r="E572" t="s">
        <v>445</v>
      </c>
      <c r="F572" t="s">
        <v>396</v>
      </c>
      <c r="G572" t="s">
        <v>606</v>
      </c>
      <c r="H572" t="s">
        <v>402</v>
      </c>
      <c r="I572" t="s">
        <v>1056</v>
      </c>
      <c r="J572" t="s">
        <v>605</v>
      </c>
      <c r="K572" t="s">
        <v>406</v>
      </c>
      <c r="L572" t="s">
        <v>1068</v>
      </c>
    </row>
    <row r="573" spans="1:12" ht="12.75">
      <c r="A573" t="s">
        <v>1069</v>
      </c>
      <c r="B573" t="s">
        <v>602</v>
      </c>
      <c r="C573" t="s">
        <v>480</v>
      </c>
      <c r="D573" t="s">
        <v>1070</v>
      </c>
      <c r="E573" t="s">
        <v>1071</v>
      </c>
      <c r="F573" t="s">
        <v>1072</v>
      </c>
      <c r="G573" t="s">
        <v>606</v>
      </c>
      <c r="H573" t="s">
        <v>631</v>
      </c>
      <c r="I573" t="s">
        <v>692</v>
      </c>
      <c r="J573" t="s">
        <v>605</v>
      </c>
      <c r="K573" t="s">
        <v>1073</v>
      </c>
      <c r="L573" t="s">
        <v>1068</v>
      </c>
    </row>
    <row r="574" spans="1:12" ht="12.75">
      <c r="A574" t="s">
        <v>1074</v>
      </c>
      <c r="B574" t="s">
        <v>611</v>
      </c>
      <c r="C574" t="s">
        <v>482</v>
      </c>
      <c r="D574" t="s">
        <v>1075</v>
      </c>
      <c r="E574" t="s">
        <v>1076</v>
      </c>
      <c r="F574" t="s">
        <v>518</v>
      </c>
      <c r="G574" t="s">
        <v>606</v>
      </c>
      <c r="H574" t="s">
        <v>1077</v>
      </c>
      <c r="I574" t="s">
        <v>1078</v>
      </c>
      <c r="J574" t="s">
        <v>605</v>
      </c>
      <c r="K574" t="s">
        <v>1079</v>
      </c>
      <c r="L574" t="s">
        <v>1080</v>
      </c>
    </row>
    <row r="575" spans="1:12" ht="12.75">
      <c r="A575" t="s">
        <v>1081</v>
      </c>
      <c r="B575" t="s">
        <v>611</v>
      </c>
      <c r="C575" t="s">
        <v>465</v>
      </c>
      <c r="D575" t="s">
        <v>1082</v>
      </c>
      <c r="E575" t="s">
        <v>580</v>
      </c>
      <c r="F575" t="s">
        <v>591</v>
      </c>
      <c r="G575" t="s">
        <v>606</v>
      </c>
      <c r="H575" t="s">
        <v>1083</v>
      </c>
      <c r="I575" t="s">
        <v>1056</v>
      </c>
      <c r="J575" t="s">
        <v>605</v>
      </c>
      <c r="K575" t="s">
        <v>583</v>
      </c>
      <c r="L575" t="s">
        <v>1080</v>
      </c>
    </row>
    <row r="576" spans="1:12" ht="12.75">
      <c r="A576" t="s">
        <v>1084</v>
      </c>
      <c r="B576" t="s">
        <v>611</v>
      </c>
      <c r="C576" t="s">
        <v>483</v>
      </c>
      <c r="D576" t="s">
        <v>1085</v>
      </c>
      <c r="E576" t="s">
        <v>1086</v>
      </c>
      <c r="F576" t="s">
        <v>434</v>
      </c>
      <c r="G576" t="s">
        <v>606</v>
      </c>
      <c r="H576" t="s">
        <v>1087</v>
      </c>
      <c r="I576" t="s">
        <v>1078</v>
      </c>
      <c r="J576" t="s">
        <v>605</v>
      </c>
      <c r="K576" t="s">
        <v>1088</v>
      </c>
      <c r="L576" t="s">
        <v>1080</v>
      </c>
    </row>
    <row r="577" spans="1:12" ht="12.75">
      <c r="A577" t="s">
        <v>1089</v>
      </c>
      <c r="B577" t="s">
        <v>611</v>
      </c>
      <c r="C577" t="s">
        <v>483</v>
      </c>
      <c r="D577" t="s">
        <v>1090</v>
      </c>
      <c r="E577" t="s">
        <v>580</v>
      </c>
      <c r="F577" t="s">
        <v>591</v>
      </c>
      <c r="G577" t="s">
        <v>606</v>
      </c>
      <c r="H577" t="s">
        <v>1286</v>
      </c>
      <c r="I577" t="s">
        <v>692</v>
      </c>
      <c r="J577" t="s">
        <v>609</v>
      </c>
      <c r="K577" t="s">
        <v>1091</v>
      </c>
      <c r="L577" t="s">
        <v>1080</v>
      </c>
    </row>
    <row r="578" spans="1:12" ht="12.75">
      <c r="A578" t="s">
        <v>1092</v>
      </c>
      <c r="B578" t="s">
        <v>611</v>
      </c>
      <c r="C578" t="s">
        <v>483</v>
      </c>
      <c r="D578" t="s">
        <v>1093</v>
      </c>
      <c r="E578" t="s">
        <v>1094</v>
      </c>
      <c r="F578" t="s">
        <v>396</v>
      </c>
      <c r="G578" t="s">
        <v>606</v>
      </c>
      <c r="H578" t="s">
        <v>634</v>
      </c>
      <c r="I578" t="s">
        <v>410</v>
      </c>
      <c r="J578" t="s">
        <v>609</v>
      </c>
      <c r="K578" t="s">
        <v>1095</v>
      </c>
      <c r="L578" t="s">
        <v>1096</v>
      </c>
    </row>
    <row r="579" spans="1:12" ht="12.75">
      <c r="A579" t="s">
        <v>1097</v>
      </c>
      <c r="B579" t="s">
        <v>611</v>
      </c>
      <c r="C579" t="s">
        <v>485</v>
      </c>
      <c r="D579" t="s">
        <v>1098</v>
      </c>
      <c r="E579" t="s">
        <v>400</v>
      </c>
      <c r="F579" t="s">
        <v>1099</v>
      </c>
      <c r="G579" t="s">
        <v>606</v>
      </c>
      <c r="H579" t="s">
        <v>514</v>
      </c>
      <c r="I579" t="s">
        <v>410</v>
      </c>
      <c r="J579" t="s">
        <v>609</v>
      </c>
      <c r="K579" t="s">
        <v>1100</v>
      </c>
      <c r="L579" t="s">
        <v>1096</v>
      </c>
    </row>
    <row r="580" spans="1:12" ht="12.75">
      <c r="A580" t="s">
        <v>1101</v>
      </c>
      <c r="B580" t="s">
        <v>611</v>
      </c>
      <c r="C580" t="s">
        <v>485</v>
      </c>
      <c r="D580" t="s">
        <v>1102</v>
      </c>
      <c r="E580" t="s">
        <v>1086</v>
      </c>
      <c r="F580" t="s">
        <v>1103</v>
      </c>
      <c r="G580" t="s">
        <v>606</v>
      </c>
      <c r="H580" t="s">
        <v>447</v>
      </c>
      <c r="I580" t="s">
        <v>382</v>
      </c>
      <c r="J580" t="s">
        <v>605</v>
      </c>
      <c r="K580" t="s">
        <v>1100</v>
      </c>
      <c r="L580" t="s">
        <v>1104</v>
      </c>
    </row>
    <row r="581" spans="1:12" ht="12.75">
      <c r="A581" t="s">
        <v>1105</v>
      </c>
      <c r="B581" t="s">
        <v>611</v>
      </c>
      <c r="C581" t="s">
        <v>485</v>
      </c>
      <c r="D581" t="s">
        <v>1106</v>
      </c>
      <c r="E581" t="s">
        <v>580</v>
      </c>
      <c r="F581" t="s">
        <v>591</v>
      </c>
      <c r="G581" t="s">
        <v>606</v>
      </c>
      <c r="H581" t="s">
        <v>522</v>
      </c>
      <c r="I581" t="s">
        <v>626</v>
      </c>
      <c r="J581" t="s">
        <v>605</v>
      </c>
      <c r="K581" t="s">
        <v>1107</v>
      </c>
      <c r="L581" t="s">
        <v>1104</v>
      </c>
    </row>
    <row r="582" spans="1:12" ht="12.75">
      <c r="A582" t="s">
        <v>1108</v>
      </c>
      <c r="B582" t="s">
        <v>611</v>
      </c>
      <c r="C582" t="s">
        <v>485</v>
      </c>
      <c r="D582" t="s">
        <v>1109</v>
      </c>
      <c r="E582" t="s">
        <v>580</v>
      </c>
      <c r="F582" t="s">
        <v>581</v>
      </c>
      <c r="G582" t="s">
        <v>606</v>
      </c>
      <c r="H582" t="s">
        <v>522</v>
      </c>
      <c r="I582" t="s">
        <v>622</v>
      </c>
      <c r="J582" t="s">
        <v>605</v>
      </c>
      <c r="K582" t="s">
        <v>583</v>
      </c>
      <c r="L582" t="s">
        <v>1104</v>
      </c>
    </row>
    <row r="583" spans="1:12" ht="12.75">
      <c r="A583" t="s">
        <v>1110</v>
      </c>
      <c r="B583" t="s">
        <v>611</v>
      </c>
      <c r="C583" t="s">
        <v>486</v>
      </c>
      <c r="D583" t="s">
        <v>1111</v>
      </c>
      <c r="E583" t="s">
        <v>443</v>
      </c>
      <c r="F583" t="s">
        <v>1112</v>
      </c>
      <c r="G583" t="s">
        <v>606</v>
      </c>
      <c r="H583" t="s">
        <v>502</v>
      </c>
      <c r="I583" t="s">
        <v>626</v>
      </c>
      <c r="J583" t="s">
        <v>605</v>
      </c>
      <c r="K583" t="s">
        <v>1113</v>
      </c>
      <c r="L583" t="s">
        <v>1104</v>
      </c>
    </row>
    <row r="584" spans="1:12" ht="12.75">
      <c r="A584" t="s">
        <v>1114</v>
      </c>
      <c r="B584" t="s">
        <v>611</v>
      </c>
      <c r="C584" t="s">
        <v>464</v>
      </c>
      <c r="D584" t="s">
        <v>1115</v>
      </c>
      <c r="E584" t="s">
        <v>580</v>
      </c>
      <c r="F584" t="s">
        <v>591</v>
      </c>
      <c r="G584" t="s">
        <v>606</v>
      </c>
      <c r="H584" t="s">
        <v>412</v>
      </c>
      <c r="I584" t="s">
        <v>1287</v>
      </c>
      <c r="J584" t="s">
        <v>605</v>
      </c>
      <c r="K584" t="s">
        <v>1116</v>
      </c>
      <c r="L584" t="s">
        <v>1117</v>
      </c>
    </row>
    <row r="585" spans="1:12" ht="12.75">
      <c r="A585" t="s">
        <v>1118</v>
      </c>
      <c r="B585" t="s">
        <v>618</v>
      </c>
      <c r="C585" t="s">
        <v>449</v>
      </c>
      <c r="D585" t="s">
        <v>1119</v>
      </c>
      <c r="E585" t="s">
        <v>1054</v>
      </c>
      <c r="F585" t="s">
        <v>529</v>
      </c>
      <c r="G585" t="s">
        <v>606</v>
      </c>
      <c r="H585" t="s">
        <v>385</v>
      </c>
      <c r="I585" t="s">
        <v>632</v>
      </c>
      <c r="J585" t="s">
        <v>605</v>
      </c>
      <c r="K585" t="s">
        <v>1120</v>
      </c>
      <c r="L585" t="s">
        <v>1117</v>
      </c>
    </row>
    <row r="586" spans="1:12" ht="12.75">
      <c r="A586" t="s">
        <v>1121</v>
      </c>
      <c r="B586" t="s">
        <v>618</v>
      </c>
      <c r="C586" t="s">
        <v>488</v>
      </c>
      <c r="D586" t="s">
        <v>1122</v>
      </c>
      <c r="E586" t="s">
        <v>1123</v>
      </c>
      <c r="F586" t="s">
        <v>498</v>
      </c>
      <c r="G586" t="s">
        <v>606</v>
      </c>
      <c r="H586" t="s">
        <v>1055</v>
      </c>
      <c r="I586" t="s">
        <v>1056</v>
      </c>
      <c r="J586" t="s">
        <v>605</v>
      </c>
      <c r="K586" t="s">
        <v>424</v>
      </c>
      <c r="L586" t="s">
        <v>1117</v>
      </c>
    </row>
    <row r="587" spans="1:12" ht="12.75">
      <c r="A587" t="s">
        <v>1124</v>
      </c>
      <c r="B587" t="s">
        <v>618</v>
      </c>
      <c r="C587" t="s">
        <v>401</v>
      </c>
      <c r="D587" t="s">
        <v>1125</v>
      </c>
      <c r="E587" t="s">
        <v>409</v>
      </c>
      <c r="F587" t="s">
        <v>384</v>
      </c>
      <c r="G587" t="s">
        <v>606</v>
      </c>
      <c r="H587" t="s">
        <v>386</v>
      </c>
      <c r="I587" t="s">
        <v>692</v>
      </c>
      <c r="J587" t="s">
        <v>605</v>
      </c>
      <c r="K587" t="s">
        <v>1126</v>
      </c>
      <c r="L587" t="s">
        <v>1127</v>
      </c>
    </row>
    <row r="588" spans="1:12" ht="12.75">
      <c r="A588" t="s">
        <v>1128</v>
      </c>
      <c r="B588" t="s">
        <v>618</v>
      </c>
      <c r="C588" t="s">
        <v>462</v>
      </c>
      <c r="D588" t="s">
        <v>1129</v>
      </c>
      <c r="E588" t="s">
        <v>431</v>
      </c>
      <c r="F588" t="s">
        <v>519</v>
      </c>
      <c r="G588" t="s">
        <v>606</v>
      </c>
      <c r="H588" t="s">
        <v>1286</v>
      </c>
      <c r="I588" t="s">
        <v>632</v>
      </c>
      <c r="J588" t="s">
        <v>605</v>
      </c>
      <c r="K588" t="s">
        <v>1130</v>
      </c>
      <c r="L588" t="s">
        <v>1127</v>
      </c>
    </row>
    <row r="589" spans="1:12" ht="12.75">
      <c r="A589" t="s">
        <v>1131</v>
      </c>
      <c r="B589" t="s">
        <v>618</v>
      </c>
      <c r="C589" t="s">
        <v>462</v>
      </c>
      <c r="D589" t="s">
        <v>1132</v>
      </c>
      <c r="E589" t="s">
        <v>1133</v>
      </c>
      <c r="F589" t="s">
        <v>558</v>
      </c>
      <c r="G589" t="s">
        <v>606</v>
      </c>
      <c r="H589" t="s">
        <v>412</v>
      </c>
      <c r="I589" t="s">
        <v>410</v>
      </c>
      <c r="J589" t="s">
        <v>605</v>
      </c>
      <c r="K589" t="s">
        <v>1134</v>
      </c>
      <c r="L589" t="s">
        <v>1135</v>
      </c>
    </row>
    <row r="590" spans="1:12" ht="12.75">
      <c r="A590" t="s">
        <v>1136</v>
      </c>
      <c r="B590" t="s">
        <v>618</v>
      </c>
      <c r="C590" t="s">
        <v>462</v>
      </c>
      <c r="D590" t="s">
        <v>455</v>
      </c>
      <c r="E590" t="s">
        <v>580</v>
      </c>
      <c r="F590" t="s">
        <v>591</v>
      </c>
      <c r="G590" t="s">
        <v>606</v>
      </c>
      <c r="H590" t="s">
        <v>634</v>
      </c>
      <c r="I590" t="s">
        <v>410</v>
      </c>
      <c r="J590" t="s">
        <v>605</v>
      </c>
      <c r="K590" t="s">
        <v>1137</v>
      </c>
      <c r="L590" t="s">
        <v>1135</v>
      </c>
    </row>
    <row r="591" spans="1:12" ht="12.75">
      <c r="A591" t="s">
        <v>1138</v>
      </c>
      <c r="B591" t="s">
        <v>618</v>
      </c>
      <c r="C591" t="s">
        <v>462</v>
      </c>
      <c r="D591" t="s">
        <v>1139</v>
      </c>
      <c r="E591" t="s">
        <v>580</v>
      </c>
      <c r="F591" t="s">
        <v>581</v>
      </c>
      <c r="G591" t="s">
        <v>606</v>
      </c>
      <c r="H591" t="s">
        <v>635</v>
      </c>
      <c r="I591" t="s">
        <v>626</v>
      </c>
      <c r="J591" t="s">
        <v>605</v>
      </c>
      <c r="K591" t="s">
        <v>397</v>
      </c>
      <c r="L591" t="s">
        <v>1135</v>
      </c>
    </row>
    <row r="592" spans="1:12" ht="12.75">
      <c r="A592" t="s">
        <v>1140</v>
      </c>
      <c r="B592" t="s">
        <v>618</v>
      </c>
      <c r="C592" t="s">
        <v>462</v>
      </c>
      <c r="D592" t="s">
        <v>1141</v>
      </c>
      <c r="E592" t="s">
        <v>580</v>
      </c>
      <c r="F592" t="s">
        <v>581</v>
      </c>
      <c r="G592" t="s">
        <v>606</v>
      </c>
      <c r="H592" t="s">
        <v>635</v>
      </c>
      <c r="I592" t="s">
        <v>622</v>
      </c>
      <c r="J592" t="s">
        <v>605</v>
      </c>
      <c r="K592" t="s">
        <v>583</v>
      </c>
      <c r="L592" t="s">
        <v>1135</v>
      </c>
    </row>
    <row r="593" spans="1:12" ht="12.75">
      <c r="A593" t="s">
        <v>1142</v>
      </c>
      <c r="B593" t="s">
        <v>618</v>
      </c>
      <c r="C593" t="s">
        <v>462</v>
      </c>
      <c r="D593" t="s">
        <v>1143</v>
      </c>
      <c r="E593" t="s">
        <v>580</v>
      </c>
      <c r="F593" t="s">
        <v>591</v>
      </c>
      <c r="G593" t="s">
        <v>606</v>
      </c>
      <c r="H593" t="s">
        <v>522</v>
      </c>
      <c r="I593" t="s">
        <v>622</v>
      </c>
      <c r="J593" t="s">
        <v>605</v>
      </c>
      <c r="K593" t="s">
        <v>583</v>
      </c>
      <c r="L593" t="s">
        <v>1135</v>
      </c>
    </row>
    <row r="594" spans="1:12" ht="12.75">
      <c r="A594" t="s">
        <v>1144</v>
      </c>
      <c r="B594" t="s">
        <v>618</v>
      </c>
      <c r="C594" t="s">
        <v>462</v>
      </c>
      <c r="D594" t="s">
        <v>1145</v>
      </c>
      <c r="E594" t="s">
        <v>521</v>
      </c>
      <c r="F594" t="s">
        <v>581</v>
      </c>
      <c r="G594" t="s">
        <v>606</v>
      </c>
      <c r="H594" t="s">
        <v>510</v>
      </c>
      <c r="I594" t="s">
        <v>622</v>
      </c>
      <c r="J594" t="s">
        <v>605</v>
      </c>
      <c r="K594" t="s">
        <v>1146</v>
      </c>
      <c r="L594" t="s">
        <v>1147</v>
      </c>
    </row>
    <row r="595" spans="1:12" ht="12.75">
      <c r="A595" t="s">
        <v>1148</v>
      </c>
      <c r="B595" t="s">
        <v>618</v>
      </c>
      <c r="C595" t="s">
        <v>462</v>
      </c>
      <c r="D595" t="s">
        <v>1149</v>
      </c>
      <c r="E595" t="s">
        <v>1133</v>
      </c>
      <c r="F595" t="s">
        <v>563</v>
      </c>
      <c r="G595" t="s">
        <v>606</v>
      </c>
      <c r="H595" t="s">
        <v>510</v>
      </c>
      <c r="I595" t="s">
        <v>413</v>
      </c>
      <c r="J595" t="s">
        <v>605</v>
      </c>
      <c r="K595" t="s">
        <v>1150</v>
      </c>
      <c r="L595" t="s">
        <v>1147</v>
      </c>
    </row>
    <row r="596" spans="1:12" ht="12.75">
      <c r="A596" t="s">
        <v>1151</v>
      </c>
      <c r="B596" t="s">
        <v>618</v>
      </c>
      <c r="C596" t="s">
        <v>462</v>
      </c>
      <c r="D596" t="s">
        <v>1152</v>
      </c>
      <c r="E596" t="s">
        <v>436</v>
      </c>
      <c r="F596" t="s">
        <v>457</v>
      </c>
      <c r="G596" t="s">
        <v>606</v>
      </c>
      <c r="H596" t="s">
        <v>621</v>
      </c>
      <c r="I596" t="s">
        <v>448</v>
      </c>
      <c r="J596" t="s">
        <v>605</v>
      </c>
      <c r="K596" t="s">
        <v>422</v>
      </c>
      <c r="L596" t="s">
        <v>1147</v>
      </c>
    </row>
    <row r="597" spans="1:12" ht="12.75">
      <c r="A597" t="s">
        <v>1153</v>
      </c>
      <c r="B597" t="s">
        <v>618</v>
      </c>
      <c r="C597" t="s">
        <v>493</v>
      </c>
      <c r="D597" t="s">
        <v>1154</v>
      </c>
      <c r="E597" t="s">
        <v>380</v>
      </c>
      <c r="F597" t="s">
        <v>534</v>
      </c>
      <c r="G597" t="s">
        <v>606</v>
      </c>
      <c r="H597" t="s">
        <v>502</v>
      </c>
      <c r="I597" t="s">
        <v>622</v>
      </c>
      <c r="J597" t="s">
        <v>605</v>
      </c>
      <c r="K597" t="s">
        <v>1155</v>
      </c>
      <c r="L597" t="s">
        <v>1156</v>
      </c>
    </row>
    <row r="598" spans="1:12" ht="12.75">
      <c r="A598" t="s">
        <v>1157</v>
      </c>
      <c r="B598" t="s">
        <v>618</v>
      </c>
      <c r="C598" t="s">
        <v>493</v>
      </c>
      <c r="D598" t="s">
        <v>1158</v>
      </c>
      <c r="E598" t="s">
        <v>520</v>
      </c>
      <c r="F598" t="s">
        <v>581</v>
      </c>
      <c r="G598" t="s">
        <v>606</v>
      </c>
      <c r="H598" t="s">
        <v>502</v>
      </c>
      <c r="I598" t="s">
        <v>413</v>
      </c>
      <c r="J598" t="s">
        <v>605</v>
      </c>
      <c r="K598" t="s">
        <v>1159</v>
      </c>
      <c r="L598" t="s">
        <v>1156</v>
      </c>
    </row>
    <row r="599" spans="1:12" ht="12.75">
      <c r="A599" t="s">
        <v>1160</v>
      </c>
      <c r="B599" t="s">
        <v>618</v>
      </c>
      <c r="C599" t="s">
        <v>493</v>
      </c>
      <c r="D599" t="s">
        <v>452</v>
      </c>
      <c r="E599" t="s">
        <v>580</v>
      </c>
      <c r="F599" t="s">
        <v>581</v>
      </c>
      <c r="G599" t="s">
        <v>606</v>
      </c>
      <c r="H599" t="s">
        <v>621</v>
      </c>
      <c r="I599" t="s">
        <v>448</v>
      </c>
      <c r="J599" t="s">
        <v>605</v>
      </c>
      <c r="K599" t="s">
        <v>1161</v>
      </c>
      <c r="L599" t="s">
        <v>1156</v>
      </c>
    </row>
    <row r="600" spans="1:12" ht="12.75">
      <c r="A600" t="s">
        <v>1162</v>
      </c>
      <c r="B600" t="s">
        <v>618</v>
      </c>
      <c r="C600" t="s">
        <v>462</v>
      </c>
      <c r="D600" t="s">
        <v>1163</v>
      </c>
      <c r="E600" t="s">
        <v>1164</v>
      </c>
      <c r="F600" t="s">
        <v>630</v>
      </c>
      <c r="G600" t="s">
        <v>606</v>
      </c>
      <c r="H600" t="s">
        <v>547</v>
      </c>
      <c r="I600" t="s">
        <v>448</v>
      </c>
      <c r="J600" t="s">
        <v>605</v>
      </c>
      <c r="K600" t="s">
        <v>1165</v>
      </c>
      <c r="L600" t="s">
        <v>1156</v>
      </c>
    </row>
    <row r="601" spans="1:12" ht="12.75">
      <c r="A601" t="s">
        <v>1166</v>
      </c>
      <c r="B601" t="s">
        <v>618</v>
      </c>
      <c r="C601" t="s">
        <v>493</v>
      </c>
      <c r="D601" t="s">
        <v>451</v>
      </c>
      <c r="E601" t="s">
        <v>580</v>
      </c>
      <c r="F601" t="s">
        <v>581</v>
      </c>
      <c r="G601" t="s">
        <v>606</v>
      </c>
      <c r="H601" t="s">
        <v>621</v>
      </c>
      <c r="I601" t="s">
        <v>448</v>
      </c>
      <c r="J601" t="s">
        <v>582</v>
      </c>
      <c r="K601" t="s">
        <v>583</v>
      </c>
      <c r="L601" t="s">
        <v>1167</v>
      </c>
    </row>
    <row r="602" spans="1:12" ht="12.75">
      <c r="A602" t="s">
        <v>1168</v>
      </c>
      <c r="B602" t="s">
        <v>618</v>
      </c>
      <c r="C602" t="s">
        <v>493</v>
      </c>
      <c r="D602" t="s">
        <v>375</v>
      </c>
      <c r="E602" t="s">
        <v>580</v>
      </c>
      <c r="F602" t="s">
        <v>581</v>
      </c>
      <c r="G602" t="s">
        <v>606</v>
      </c>
      <c r="H602" t="s">
        <v>554</v>
      </c>
      <c r="I602" t="s">
        <v>448</v>
      </c>
      <c r="J602" t="s">
        <v>582</v>
      </c>
      <c r="K602" t="s">
        <v>1169</v>
      </c>
      <c r="L602" t="s">
        <v>1167</v>
      </c>
    </row>
    <row r="603" spans="1:12" ht="12.75">
      <c r="A603" t="s">
        <v>1170</v>
      </c>
      <c r="B603" t="s">
        <v>618</v>
      </c>
      <c r="C603" t="s">
        <v>462</v>
      </c>
      <c r="D603" t="s">
        <v>1171</v>
      </c>
      <c r="E603" t="s">
        <v>392</v>
      </c>
      <c r="F603" t="s">
        <v>620</v>
      </c>
      <c r="G603" t="s">
        <v>606</v>
      </c>
      <c r="H603" t="s">
        <v>487</v>
      </c>
      <c r="I603" t="s">
        <v>448</v>
      </c>
      <c r="J603" t="s">
        <v>582</v>
      </c>
      <c r="K603" t="s">
        <v>1172</v>
      </c>
      <c r="L603" t="s">
        <v>1167</v>
      </c>
    </row>
    <row r="604" spans="1:12" ht="12.75">
      <c r="A604" t="s">
        <v>1173</v>
      </c>
      <c r="B604" t="s">
        <v>578</v>
      </c>
      <c r="C604" t="s">
        <v>493</v>
      </c>
      <c r="D604" t="s">
        <v>1174</v>
      </c>
      <c r="E604" t="s">
        <v>580</v>
      </c>
      <c r="F604" t="s">
        <v>581</v>
      </c>
      <c r="G604" t="s">
        <v>606</v>
      </c>
      <c r="H604" t="s">
        <v>487</v>
      </c>
      <c r="I604" t="s">
        <v>448</v>
      </c>
      <c r="J604" t="s">
        <v>582</v>
      </c>
      <c r="K604" t="s">
        <v>1175</v>
      </c>
      <c r="L604" t="s">
        <v>1167</v>
      </c>
    </row>
    <row r="605" spans="1:12" ht="12.75">
      <c r="A605" t="s">
        <v>1176</v>
      </c>
      <c r="B605" t="s">
        <v>578</v>
      </c>
      <c r="C605" t="s">
        <v>462</v>
      </c>
      <c r="D605" t="s">
        <v>1177</v>
      </c>
      <c r="E605" t="s">
        <v>420</v>
      </c>
      <c r="F605" t="s">
        <v>620</v>
      </c>
      <c r="G605" t="s">
        <v>606</v>
      </c>
      <c r="H605" t="s">
        <v>475</v>
      </c>
      <c r="I605" t="s">
        <v>448</v>
      </c>
      <c r="J605" t="s">
        <v>582</v>
      </c>
      <c r="K605" t="s">
        <v>1178</v>
      </c>
      <c r="L605" t="s">
        <v>1179</v>
      </c>
    </row>
    <row r="606" spans="1:12" ht="12.75">
      <c r="A606" t="s">
        <v>1180</v>
      </c>
      <c r="B606" t="s">
        <v>578</v>
      </c>
      <c r="C606" t="s">
        <v>462</v>
      </c>
      <c r="D606" t="s">
        <v>1181</v>
      </c>
      <c r="E606" t="s">
        <v>580</v>
      </c>
      <c r="F606" t="s">
        <v>581</v>
      </c>
      <c r="G606" t="s">
        <v>606</v>
      </c>
      <c r="H606" t="s">
        <v>555</v>
      </c>
      <c r="I606" t="s">
        <v>448</v>
      </c>
      <c r="J606" t="s">
        <v>582</v>
      </c>
      <c r="K606" t="s">
        <v>1073</v>
      </c>
      <c r="L606" t="s">
        <v>1179</v>
      </c>
    </row>
    <row r="607" spans="1:12" ht="12.75">
      <c r="A607" t="s">
        <v>1182</v>
      </c>
      <c r="B607" t="s">
        <v>578</v>
      </c>
      <c r="C607" t="s">
        <v>462</v>
      </c>
      <c r="D607" t="s">
        <v>1183</v>
      </c>
      <c r="E607" t="s">
        <v>580</v>
      </c>
      <c r="F607" t="s">
        <v>581</v>
      </c>
      <c r="G607" t="s">
        <v>606</v>
      </c>
      <c r="H607" t="s">
        <v>555</v>
      </c>
      <c r="I607" t="s">
        <v>617</v>
      </c>
      <c r="J607" t="s">
        <v>582</v>
      </c>
      <c r="K607" t="s">
        <v>1184</v>
      </c>
      <c r="L607" t="s">
        <v>1179</v>
      </c>
    </row>
    <row r="608" spans="1:12" ht="12.75">
      <c r="A608" t="s">
        <v>1185</v>
      </c>
      <c r="B608" t="s">
        <v>578</v>
      </c>
      <c r="C608" t="s">
        <v>462</v>
      </c>
      <c r="D608" t="s">
        <v>1186</v>
      </c>
      <c r="E608" t="s">
        <v>580</v>
      </c>
      <c r="F608" t="s">
        <v>581</v>
      </c>
      <c r="G608" t="s">
        <v>606</v>
      </c>
      <c r="H608" t="s">
        <v>487</v>
      </c>
      <c r="I608" t="s">
        <v>617</v>
      </c>
      <c r="J608" t="s">
        <v>582</v>
      </c>
      <c r="K608" t="s">
        <v>583</v>
      </c>
      <c r="L608" t="s">
        <v>1187</v>
      </c>
    </row>
    <row r="609" spans="1:12" ht="12.75">
      <c r="A609" t="s">
        <v>1188</v>
      </c>
      <c r="B609" t="s">
        <v>578</v>
      </c>
      <c r="C609" t="s">
        <v>493</v>
      </c>
      <c r="D609" t="s">
        <v>1189</v>
      </c>
      <c r="E609" t="s">
        <v>530</v>
      </c>
      <c r="F609" t="s">
        <v>184</v>
      </c>
      <c r="G609" t="s">
        <v>606</v>
      </c>
      <c r="H609" t="s">
        <v>484</v>
      </c>
      <c r="I609" t="s">
        <v>448</v>
      </c>
      <c r="J609" t="s">
        <v>582</v>
      </c>
      <c r="K609" t="s">
        <v>1190</v>
      </c>
      <c r="L609" t="s">
        <v>1187</v>
      </c>
    </row>
    <row r="610" spans="1:12" ht="12.75">
      <c r="A610" t="s">
        <v>1191</v>
      </c>
      <c r="B610" t="s">
        <v>578</v>
      </c>
      <c r="C610" t="s">
        <v>493</v>
      </c>
      <c r="D610" t="s">
        <v>1192</v>
      </c>
      <c r="E610" t="s">
        <v>580</v>
      </c>
      <c r="F610" t="s">
        <v>581</v>
      </c>
      <c r="G610" t="s">
        <v>606</v>
      </c>
      <c r="H610" t="s">
        <v>547</v>
      </c>
      <c r="I610" t="s">
        <v>413</v>
      </c>
      <c r="J610" t="s">
        <v>225</v>
      </c>
      <c r="K610" t="s">
        <v>1193</v>
      </c>
      <c r="L610" t="s">
        <v>1187</v>
      </c>
    </row>
    <row r="611" spans="1:12" ht="12.75">
      <c r="A611" t="s">
        <v>1194</v>
      </c>
      <c r="B611" t="s">
        <v>578</v>
      </c>
      <c r="C611" t="s">
        <v>461</v>
      </c>
      <c r="D611" t="s">
        <v>1195</v>
      </c>
      <c r="E611" t="s">
        <v>888</v>
      </c>
      <c r="F611" t="s">
        <v>1196</v>
      </c>
      <c r="G611" t="s">
        <v>606</v>
      </c>
      <c r="H611" t="s">
        <v>510</v>
      </c>
      <c r="I611" t="s">
        <v>622</v>
      </c>
      <c r="J611" t="s">
        <v>225</v>
      </c>
      <c r="K611" t="s">
        <v>1197</v>
      </c>
      <c r="L611" t="s">
        <v>1198</v>
      </c>
    </row>
    <row r="612" spans="1:12" ht="12.75">
      <c r="A612" t="s">
        <v>1199</v>
      </c>
      <c r="B612" t="s">
        <v>578</v>
      </c>
      <c r="C612" t="s">
        <v>494</v>
      </c>
      <c r="D612" t="s">
        <v>1200</v>
      </c>
      <c r="E612" t="s">
        <v>398</v>
      </c>
      <c r="F612" t="s">
        <v>518</v>
      </c>
      <c r="G612" t="s">
        <v>606</v>
      </c>
      <c r="H612" t="s">
        <v>414</v>
      </c>
      <c r="I612" t="s">
        <v>410</v>
      </c>
      <c r="J612" t="s">
        <v>225</v>
      </c>
      <c r="K612" t="s">
        <v>1201</v>
      </c>
      <c r="L612" t="s">
        <v>1198</v>
      </c>
    </row>
    <row r="613" spans="1:12" ht="12.75">
      <c r="A613" t="s">
        <v>1202</v>
      </c>
      <c r="B613" t="s">
        <v>578</v>
      </c>
      <c r="C613" t="s">
        <v>460</v>
      </c>
      <c r="D613" t="s">
        <v>1203</v>
      </c>
      <c r="E613" t="s">
        <v>409</v>
      </c>
      <c r="F613" t="s">
        <v>411</v>
      </c>
      <c r="G613" t="s">
        <v>606</v>
      </c>
      <c r="H613" t="s">
        <v>412</v>
      </c>
      <c r="I613" t="s">
        <v>1287</v>
      </c>
      <c r="J613" t="s">
        <v>225</v>
      </c>
      <c r="K613" t="s">
        <v>407</v>
      </c>
      <c r="L613" t="s">
        <v>1204</v>
      </c>
    </row>
    <row r="614" spans="1:12" ht="12.75">
      <c r="A614" t="s">
        <v>1205</v>
      </c>
      <c r="B614" t="s">
        <v>578</v>
      </c>
      <c r="C614" t="s">
        <v>496</v>
      </c>
      <c r="D614" t="s">
        <v>1206</v>
      </c>
      <c r="E614" t="s">
        <v>888</v>
      </c>
      <c r="F614" t="s">
        <v>1072</v>
      </c>
      <c r="G614" t="s">
        <v>606</v>
      </c>
      <c r="H614" t="s">
        <v>387</v>
      </c>
      <c r="I614" t="s">
        <v>632</v>
      </c>
      <c r="J614" t="s">
        <v>225</v>
      </c>
      <c r="K614" t="s">
        <v>389</v>
      </c>
      <c r="L614" t="s">
        <v>1204</v>
      </c>
    </row>
    <row r="615" spans="1:12" ht="12.75">
      <c r="A615" t="s">
        <v>1207</v>
      </c>
      <c r="B615" t="s">
        <v>578</v>
      </c>
      <c r="C615" t="s">
        <v>458</v>
      </c>
      <c r="D615" t="s">
        <v>1208</v>
      </c>
      <c r="E615" t="s">
        <v>409</v>
      </c>
      <c r="F615" t="s">
        <v>889</v>
      </c>
      <c r="G615" t="s">
        <v>606</v>
      </c>
      <c r="H615" t="s">
        <v>631</v>
      </c>
      <c r="I615" t="s">
        <v>632</v>
      </c>
      <c r="J615" t="s">
        <v>225</v>
      </c>
      <c r="K615" t="s">
        <v>1209</v>
      </c>
      <c r="L615" t="s">
        <v>1204</v>
      </c>
    </row>
    <row r="616" spans="1:12" ht="12.75">
      <c r="A616" t="s">
        <v>1210</v>
      </c>
      <c r="B616" t="s">
        <v>578</v>
      </c>
      <c r="C616" t="s">
        <v>497</v>
      </c>
      <c r="D616" t="s">
        <v>1211</v>
      </c>
      <c r="E616" t="s">
        <v>373</v>
      </c>
      <c r="F616" t="s">
        <v>395</v>
      </c>
      <c r="G616" t="s">
        <v>606</v>
      </c>
      <c r="H616" t="s">
        <v>631</v>
      </c>
      <c r="I616" t="s">
        <v>692</v>
      </c>
      <c r="J616" t="s">
        <v>225</v>
      </c>
      <c r="K616" t="s">
        <v>1212</v>
      </c>
      <c r="L616" t="s">
        <v>1213</v>
      </c>
    </row>
    <row r="617" spans="1:3" ht="12.75">
      <c r="A617" t="s">
        <v>1214</v>
      </c>
      <c r="B617" t="s">
        <v>506</v>
      </c>
      <c r="C617" t="s">
        <v>501</v>
      </c>
    </row>
    <row r="618" spans="1:12" ht="12.75">
      <c r="A618" t="s">
        <v>1215</v>
      </c>
      <c r="B618" t="s">
        <v>578</v>
      </c>
      <c r="C618" t="s">
        <v>497</v>
      </c>
      <c r="D618" t="s">
        <v>1216</v>
      </c>
      <c r="E618" t="s">
        <v>470</v>
      </c>
      <c r="F618" t="s">
        <v>423</v>
      </c>
      <c r="G618" t="s">
        <v>606</v>
      </c>
      <c r="H618" t="s">
        <v>416</v>
      </c>
      <c r="I618" t="s">
        <v>692</v>
      </c>
      <c r="J618" t="s">
        <v>225</v>
      </c>
      <c r="K618" t="s">
        <v>1217</v>
      </c>
      <c r="L618" t="s">
        <v>1213</v>
      </c>
    </row>
    <row r="619" spans="1:3" ht="12.75">
      <c r="A619" t="s">
        <v>1218</v>
      </c>
      <c r="B619" t="s">
        <v>374</v>
      </c>
      <c r="C619" t="s">
        <v>501</v>
      </c>
    </row>
    <row r="620" ht="12.75">
      <c r="A620" t="s">
        <v>1219</v>
      </c>
    </row>
    <row r="621" ht="12.75">
      <c r="A621" t="s">
        <v>1220</v>
      </c>
    </row>
    <row r="622" spans="1:12" ht="12.75">
      <c r="A622" t="s">
        <v>1221</v>
      </c>
      <c r="B622" t="s">
        <v>623</v>
      </c>
      <c r="C622" t="s">
        <v>499</v>
      </c>
      <c r="D622" t="s">
        <v>1222</v>
      </c>
      <c r="E622" t="s">
        <v>580</v>
      </c>
      <c r="F622" t="s">
        <v>591</v>
      </c>
      <c r="G622" t="s">
        <v>606</v>
      </c>
      <c r="H622" t="s">
        <v>416</v>
      </c>
      <c r="I622" t="s">
        <v>1287</v>
      </c>
      <c r="J622" t="s">
        <v>225</v>
      </c>
      <c r="K622" t="s">
        <v>583</v>
      </c>
      <c r="L622" t="s">
        <v>1213</v>
      </c>
    </row>
    <row r="623" spans="1:3" ht="12.75">
      <c r="A623" t="s">
        <v>1223</v>
      </c>
      <c r="B623" t="s">
        <v>1224</v>
      </c>
      <c r="C623" t="s">
        <v>501</v>
      </c>
    </row>
    <row r="624" spans="1:12" ht="12.75">
      <c r="A624" t="s">
        <v>1225</v>
      </c>
      <c r="B624" t="s">
        <v>623</v>
      </c>
      <c r="C624" t="s">
        <v>499</v>
      </c>
      <c r="D624" t="s">
        <v>1226</v>
      </c>
      <c r="E624" t="s">
        <v>580</v>
      </c>
      <c r="F624" t="s">
        <v>597</v>
      </c>
      <c r="G624" t="s">
        <v>606</v>
      </c>
      <c r="H624" t="s">
        <v>514</v>
      </c>
      <c r="I624" t="s">
        <v>410</v>
      </c>
      <c r="J624" t="s">
        <v>225</v>
      </c>
      <c r="K624" t="s">
        <v>583</v>
      </c>
      <c r="L624" t="s">
        <v>1213</v>
      </c>
    </row>
    <row r="625" spans="1:12" ht="12.75">
      <c r="A625" t="s">
        <v>1227</v>
      </c>
      <c r="B625" t="s">
        <v>623</v>
      </c>
      <c r="C625" t="s">
        <v>499</v>
      </c>
      <c r="D625" t="s">
        <v>1228</v>
      </c>
      <c r="E625" t="s">
        <v>580</v>
      </c>
      <c r="F625" t="s">
        <v>591</v>
      </c>
      <c r="G625" t="s">
        <v>606</v>
      </c>
      <c r="H625" t="s">
        <v>635</v>
      </c>
      <c r="I625" t="s">
        <v>410</v>
      </c>
      <c r="J625" t="s">
        <v>225</v>
      </c>
      <c r="K625" t="s">
        <v>583</v>
      </c>
      <c r="L625" t="s">
        <v>1213</v>
      </c>
    </row>
    <row r="626" spans="1:12" ht="12.75">
      <c r="A626" t="s">
        <v>1229</v>
      </c>
      <c r="B626" t="s">
        <v>623</v>
      </c>
      <c r="C626" t="s">
        <v>499</v>
      </c>
      <c r="D626" t="s">
        <v>1230</v>
      </c>
      <c r="E626" t="s">
        <v>580</v>
      </c>
      <c r="F626" t="s">
        <v>597</v>
      </c>
      <c r="G626" t="s">
        <v>606</v>
      </c>
      <c r="H626" t="s">
        <v>625</v>
      </c>
      <c r="I626" t="s">
        <v>410</v>
      </c>
      <c r="J626" t="s">
        <v>225</v>
      </c>
      <c r="K626" t="s">
        <v>583</v>
      </c>
      <c r="L626" t="s">
        <v>1213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Keith</dc:creator>
  <cp:keywords/>
  <dc:description/>
  <cp:lastModifiedBy>Keith</cp:lastModifiedBy>
  <dcterms:created xsi:type="dcterms:W3CDTF">2016-12-12T19:09:27Z</dcterms:created>
  <dcterms:modified xsi:type="dcterms:W3CDTF">2016-12-15T22:52:31Z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